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C:\Users\Johanna\Desktop\SCRD\Riesgos\Riesgos 2022\Mapas de riesgos 2022\mapas formalizados\"/>
    </mc:Choice>
  </mc:AlternateContent>
  <xr:revisionPtr revIDLastSave="0" documentId="8_{2E33523C-2F38-47E7-B26C-707A0154F03A}" xr6:coauthVersionLast="47" xr6:coauthVersionMax="47" xr10:uidLastSave="{00000000-0000-0000-0000-000000000000}"/>
  <bookViews>
    <workbookView xWindow="-120" yWindow="-120" windowWidth="20640" windowHeight="11040" firstSheet="1" activeTab="1" xr2:uid="{00000000-000D-0000-FFFF-FFFF00000000}"/>
  </bookViews>
  <sheets>
    <sheet name="Instrucciones" sheetId="1" state="hidden" r:id="rId1"/>
    <sheet name="Mapa de Riesgos de Gestión" sheetId="2" r:id="rId2"/>
    <sheet name="Mapa de Riesgos Corrupción" sheetId="3" state="hidden" r:id="rId3"/>
    <sheet name="datos" sheetId="4" state="hidden" r:id="rId4"/>
  </sheets>
  <definedNames>
    <definedName name="calculo_imp">datos!$S$1:$W$2</definedName>
    <definedName name="calculo_prob">datos!$Q$3:$R$7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8" roundtripDataSignature="AMtx7mjuxrM0PjlWazNRdNnlU03gxYSMIw=="/>
    </ext>
  </extLst>
</workbook>
</file>

<file path=xl/calcChain.xml><?xml version="1.0" encoding="utf-8"?>
<calcChain xmlns="http://schemas.openxmlformats.org/spreadsheetml/2006/main">
  <c r="AH13" i="4" l="1"/>
  <c r="AI11" i="4"/>
  <c r="AH11" i="4"/>
  <c r="R7" i="4"/>
  <c r="R6" i="4"/>
  <c r="AH5" i="4"/>
  <c r="R5" i="4"/>
  <c r="AV4" i="4"/>
  <c r="R4" i="4"/>
  <c r="AI3" i="4"/>
  <c r="AH3" i="4" s="1"/>
  <c r="R3" i="4"/>
  <c r="W2" i="4"/>
  <c r="V2" i="4"/>
  <c r="U2" i="4"/>
  <c r="T2" i="4"/>
  <c r="S2" i="4"/>
  <c r="AE21" i="3"/>
  <c r="AB21" i="3"/>
  <c r="AI21" i="3" s="1"/>
  <c r="AH21" i="3" s="1"/>
  <c r="AI20" i="3"/>
  <c r="AH20" i="3" s="1"/>
  <c r="AE20" i="3"/>
  <c r="AB20" i="3"/>
  <c r="AG20" i="3" s="1"/>
  <c r="AF20" i="3" s="1"/>
  <c r="AE19" i="3"/>
  <c r="AB19" i="3"/>
  <c r="AI19" i="3" s="1"/>
  <c r="AH19" i="3" s="1"/>
  <c r="AI18" i="3"/>
  <c r="AH18" i="3" s="1"/>
  <c r="AG18" i="3"/>
  <c r="AF18" i="3" s="1"/>
  <c r="AE18" i="3"/>
  <c r="AB18" i="3"/>
  <c r="AE17" i="3"/>
  <c r="AB17" i="3"/>
  <c r="AG17" i="3" s="1"/>
  <c r="AF17" i="3" s="1"/>
  <c r="P17" i="3"/>
  <c r="O17" i="3"/>
  <c r="N17" i="3"/>
  <c r="M17" i="3" s="1"/>
  <c r="D17" i="3"/>
  <c r="AE16" i="3"/>
  <c r="AB16" i="3"/>
  <c r="AI16" i="3" s="1"/>
  <c r="AH16" i="3" s="1"/>
  <c r="AE15" i="3"/>
  <c r="AB15" i="3"/>
  <c r="AI15" i="3" s="1"/>
  <c r="AH15" i="3" s="1"/>
  <c r="AI14" i="3"/>
  <c r="AH14" i="3" s="1"/>
  <c r="AE14" i="3"/>
  <c r="AB14" i="3"/>
  <c r="AG14" i="3" s="1"/>
  <c r="AF14" i="3" s="1"/>
  <c r="AE13" i="3"/>
  <c r="AB13" i="3"/>
  <c r="AI13" i="3" s="1"/>
  <c r="AH13" i="3" s="1"/>
  <c r="AI12" i="3"/>
  <c r="AH12" i="3" s="1"/>
  <c r="AG12" i="3"/>
  <c r="AF12" i="3" s="1"/>
  <c r="AE12" i="3"/>
  <c r="AB12" i="3"/>
  <c r="O12" i="3"/>
  <c r="N12" i="3"/>
  <c r="M12" i="3" s="1"/>
  <c r="D12" i="3"/>
  <c r="AE11" i="3"/>
  <c r="AB11" i="3"/>
  <c r="AI11" i="3" s="1"/>
  <c r="AH11" i="3" s="1"/>
  <c r="O11" i="3"/>
  <c r="P11" i="3" s="1"/>
  <c r="N11" i="3"/>
  <c r="M11" i="3" s="1"/>
  <c r="D11" i="3"/>
  <c r="AE10" i="3"/>
  <c r="AB10" i="3"/>
  <c r="AI10" i="3" s="1"/>
  <c r="AH10" i="3" s="1"/>
  <c r="AI9" i="3"/>
  <c r="AH9" i="3" s="1"/>
  <c r="AE9" i="3"/>
  <c r="AB9" i="3"/>
  <c r="AG9" i="3" s="1"/>
  <c r="AF9" i="3" s="1"/>
  <c r="AE8" i="3"/>
  <c r="AB8" i="3"/>
  <c r="AG8" i="3" s="1"/>
  <c r="AF8" i="3" s="1"/>
  <c r="AI7" i="3"/>
  <c r="AH7" i="3" s="1"/>
  <c r="AE7" i="3"/>
  <c r="AB7" i="3"/>
  <c r="AG7" i="3" s="1"/>
  <c r="AF7" i="3" s="1"/>
  <c r="O7" i="3"/>
  <c r="P7" i="3" s="1"/>
  <c r="N7" i="3"/>
  <c r="M7" i="3" s="1"/>
  <c r="D7" i="3"/>
  <c r="AI6" i="3"/>
  <c r="AH6" i="3" s="1"/>
  <c r="AG6" i="3"/>
  <c r="AF6" i="3" s="1"/>
  <c r="AE6" i="3"/>
  <c r="AB6" i="3"/>
  <c r="P6" i="3"/>
  <c r="AI5" i="3"/>
  <c r="AH5" i="3"/>
  <c r="AG5" i="3"/>
  <c r="AF5" i="3"/>
  <c r="AE5" i="3"/>
  <c r="AB5" i="3"/>
  <c r="O5" i="3"/>
  <c r="P5" i="3" s="1"/>
  <c r="N5" i="3"/>
  <c r="M5" i="3" s="1"/>
  <c r="D5" i="3"/>
  <c r="AG9" i="2"/>
  <c r="AD9" i="2"/>
  <c r="AK9" i="2" s="1"/>
  <c r="AJ9" i="2" s="1"/>
  <c r="R9" i="2"/>
  <c r="Q9" i="2"/>
  <c r="O9" i="2"/>
  <c r="N9" i="2" s="1"/>
  <c r="AG8" i="2"/>
  <c r="AD8" i="2"/>
  <c r="AK8" i="2" s="1"/>
  <c r="AJ8" i="2" s="1"/>
  <c r="AG6" i="2"/>
  <c r="AD6" i="2"/>
  <c r="AG5" i="2"/>
  <c r="AD5" i="2"/>
  <c r="R5" i="2"/>
  <c r="Q5" i="2"/>
  <c r="O5" i="2"/>
  <c r="N5" i="2" s="1"/>
  <c r="AJ5" i="3"/>
  <c r="U10" i="4"/>
  <c r="AJ6" i="3"/>
  <c r="AJ9" i="3"/>
  <c r="Q5" i="3"/>
  <c r="AJ7" i="3"/>
  <c r="S5" i="2"/>
  <c r="AG10" i="3" l="1"/>
  <c r="AF10" i="3" s="1"/>
  <c r="AG16" i="3"/>
  <c r="AF16" i="3" s="1"/>
  <c r="AI5" i="2"/>
  <c r="AH5" i="2" s="1"/>
  <c r="AI6" i="2"/>
  <c r="AH6" i="2" s="1"/>
  <c r="P12" i="3"/>
  <c r="AG13" i="3"/>
  <c r="AF13" i="3" s="1"/>
  <c r="AI17" i="3"/>
  <c r="AH17" i="3" s="1"/>
  <c r="AG19" i="3"/>
  <c r="AF19" i="3" s="1"/>
  <c r="AG15" i="3"/>
  <c r="AF15" i="3" s="1"/>
  <c r="AG21" i="3"/>
  <c r="AF21" i="3" s="1"/>
  <c r="AK5" i="2"/>
  <c r="AI8" i="2"/>
  <c r="AH8" i="2" s="1"/>
  <c r="AI9" i="2"/>
  <c r="AH9" i="2" s="1"/>
  <c r="AI8" i="3"/>
  <c r="AH8" i="3" s="1"/>
  <c r="AG11" i="3"/>
  <c r="AF11" i="3" s="1"/>
  <c r="AJ12" i="3"/>
  <c r="AJ18" i="3"/>
  <c r="AJ15" i="3"/>
  <c r="AJ13" i="3"/>
  <c r="Q11" i="3"/>
  <c r="AJ17" i="3"/>
  <c r="S9" i="2"/>
  <c r="AJ10" i="3"/>
  <c r="AL9" i="2"/>
  <c r="AJ16" i="3"/>
  <c r="Q12" i="3"/>
  <c r="AJ11" i="3"/>
  <c r="AJ14" i="3"/>
  <c r="AJ20" i="3"/>
  <c r="AJ19" i="3"/>
  <c r="AJ21" i="3"/>
  <c r="AL8" i="2"/>
  <c r="Q17" i="3"/>
  <c r="Q7" i="3"/>
  <c r="AJ8" i="3"/>
  <c r="AK6" i="2" l="1"/>
  <c r="AJ6" i="2" s="1"/>
  <c r="AJ5" i="2"/>
  <c r="AL6" i="2"/>
  <c r="AL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M3" authorId="0" shapeId="0" xr:uid="{00000000-0006-0000-0100-000002000000}">
      <text>
        <r>
          <rPr>
            <sz val="11"/>
            <color theme="1"/>
            <rFont val="Arial"/>
          </rPr>
          <t>======
ID#AAAATmnSpaQ
Palacios Muñoz, Lewis Jhossimar    (2021-12-29 19:02:29)
Indicar el número de veces de ejecución de la actividad en el año.</t>
        </r>
      </text>
    </comment>
    <comment ref="Z4" authorId="0" shapeId="0" xr:uid="{00000000-0006-0000-0100-000001000000}">
      <text>
        <r>
          <rPr>
            <sz val="11"/>
            <color theme="1"/>
            <rFont val="Arial"/>
          </rPr>
          <t>======
ID#AAAATmnSpaU
Palacios Muñoz, Lewis Jhossimar    (2021-12-29 19:02:29)
En caso de no poder ejecutar el propósito y/o método del control</t>
        </r>
      </text>
    </comment>
  </commentList>
  <extLst>
    <ext xmlns:r="http://schemas.openxmlformats.org/officeDocument/2006/relationships" uri="GoogleSheetsCustomDataVersion1">
      <go:sheetsCustomData xmlns:go="http://customooxmlschemas.google.com/" r:id="rId1" roundtripDataSignature="AMtx7mhNWHugU+5uaxT0fp2Pw/thy10xH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L3" authorId="0" shapeId="0" xr:uid="{00000000-0006-0000-0200-000001000000}">
      <text>
        <r>
          <rPr>
            <sz val="11"/>
            <color theme="1"/>
            <rFont val="Arial"/>
          </rPr>
          <t>======
ID#AAAATmnSpaM
Palacios Muñoz, Lewis Jhossimar    (2021-12-29 19:02:29)
Indicar el número de veces de ejecución de la actividad en el año.</t>
        </r>
      </text>
    </comment>
    <comment ref="X4" authorId="0" shapeId="0" xr:uid="{00000000-0006-0000-0200-000003000000}">
      <text>
        <r>
          <rPr>
            <sz val="11"/>
            <color theme="1"/>
            <rFont val="Arial"/>
          </rPr>
          <t>======
ID#AAAATmnSpaE
Palacios Muñoz, Lewis Jhossimar    (2021-12-29 19:02:29)
En caso de no poder ejecutar el propósito y/o método del control</t>
        </r>
      </text>
    </comment>
    <comment ref="Z4" authorId="0" shapeId="0" xr:uid="{00000000-0006-0000-0200-000002000000}">
      <text>
        <r>
          <rPr>
            <sz val="11"/>
            <color theme="1"/>
            <rFont val="Arial"/>
          </rPr>
          <t>======
ID#AAAATmnSpaI
Palacios Muñoz, Lewis Jhossimar    (2021-12-29 19:02:29)
Relacionar el nombre de la documentación que soporta la ejecución del control. (procedimiento, manual, documento externo.)</t>
        </r>
      </text>
    </comment>
  </commentList>
  <extLst>
    <ext xmlns:r="http://schemas.openxmlformats.org/officeDocument/2006/relationships" uri="GoogleSheetsCustomDataVersion1">
      <go:sheetsCustomData xmlns:go="http://customooxmlschemas.google.com/" r:id="rId1" roundtripDataSignature="AMtx7mjQUIC708FGqhh+2aOn9qbqkcgwFg=="/>
    </ext>
  </extLst>
</comments>
</file>

<file path=xl/sharedStrings.xml><?xml version="1.0" encoding="utf-8"?>
<sst xmlns="http://schemas.openxmlformats.org/spreadsheetml/2006/main" count="566" uniqueCount="366">
  <si>
    <t xml:space="preserve">INSTRUCCIONES PARA DILIGENCIAR EL  MAPA DE RIESGOS GESTIÓN </t>
  </si>
  <si>
    <t>1. Identificación del riesgo</t>
  </si>
  <si>
    <t>A. Referencia</t>
  </si>
  <si>
    <t>Diligencie el número del consecutivo del riesgo.</t>
  </si>
  <si>
    <t>B. Proceso</t>
  </si>
  <si>
    <t>Seleccione de la lista desplegable el proceso de la SDS correspondiente.</t>
  </si>
  <si>
    <t>C. Objetivo Estratégico</t>
  </si>
  <si>
    <t>Seleccione de la lista desplegable el objetivo estratégico afectado por el riesgo identificado.</t>
  </si>
  <si>
    <t>D. Objetivo Proceso</t>
  </si>
  <si>
    <t>Celda automática. Se auto diligencia al seleccionar el proceso correspondiente de la SDS.</t>
  </si>
  <si>
    <t>E. Actividades Claves</t>
  </si>
  <si>
    <t>Describa las actividades dentro del flujo del proceso donde existe evidencia o se tienen indicios de que pueden ocurrir eventos de riesgo de gestión y deben mantenerse bajo control para asegurar que el proceso cumpla con su objetivo.</t>
  </si>
  <si>
    <t>F. Impacto</t>
  </si>
  <si>
    <t>Seleccione la(s) consecuencia(s) que puede ocasionar a la organización la materialización del riesgo.
Económico: 
Reputacional: Posibilidad de ocurrencia de un evento que afecte la imagen, buen nombre o reputación de una organización, ante sus clientes y partes interesadas.</t>
  </si>
  <si>
    <t>G. Causa Inmediata</t>
  </si>
  <si>
    <t>Describa las circunstancias o situaciones más evidentes sobre las cuales se presenta el riesgo, las mismas no constituyen la causa principal o base para que se presente el riesgo</t>
  </si>
  <si>
    <t>H. Causa Raíz</t>
  </si>
  <si>
    <t>Describa de forma concreta la causa principal o básica, correspondiente a las razones por la cuales se puede presentar el riesgo, son la base para la identificación de controles en la etapa de valoración del riesgo.</t>
  </si>
  <si>
    <t>I. Descripción del Riesgo</t>
  </si>
  <si>
    <t>Realice la descripción del riesgo iniciando con la frase "Posibilidad de" seguido de la siguiente estructura:
Impacto (¿Qué?) + Causa Inmediata (¿Cómo?)+ Causa Raíz (¿Por qué?)
Lo anterior permite entender la forma como se puede manifestar el riesgo, así como sus causas inmediatas y causas principales o raíz.</t>
  </si>
  <si>
    <t>J. Factor de Riesgo</t>
  </si>
  <si>
    <t>Seleccione de la lista despegable el tipo de riesgo identificado.</t>
  </si>
  <si>
    <t>K. Clasificación del Riesgo</t>
  </si>
  <si>
    <t>Seleccione de la lista desplegable la clasificación del riesgo identificado:
* Ejecución y administración de procesos: Pérdidas derivadas de errores en la ejecución y administración de procesos.
* Fraude externo: Pérdida derivada de actos de fraude por personas ajenas a la organización (no participa personal de la entidad).
* Fraude interno: 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 Fallas tecnológicas: Errores en hardware, software, telecomunicaciones, interrupción de servicios básicos.
* Relaciones laborales: Pérdidas que surgen de acciones contrarias a las leyes o acuerdos de empleo, salud o seguridad, del pago de demandas por daños personales o de discriminación.
* Usuarios, productos y prácticas: Fallas negligentes o involuntarias de las obligaciones frente a los usuarios y que impiden satisfacer una obligación profesional frente a éstos.
* Daños a activos fijos/eventos externos: Pérdida por daños o extravíos de los activos fijos por desastres naturales u otros riesgos/eventos externos como atentados, vandalismo, orden público.</t>
  </si>
  <si>
    <t>2. Análisis del riesgo inherente</t>
  </si>
  <si>
    <t>A. Frecuencia con la cual se realiza la actividad</t>
  </si>
  <si>
    <t>Determine el número de veces de ejecución de la actividad durante el año. (De este modo, la probabilidad inherente será el número de veces que se pasa por el punto de riesgo en el periodo de 1 año).</t>
  </si>
  <si>
    <t>B. Probabilidad Inherente</t>
  </si>
  <si>
    <t>Celda automática. Se auto diligencia al diligenciar el número de veces de ejecución de la actividad durante el año.</t>
  </si>
  <si>
    <t>C. Valor Probabilidad Inherente</t>
  </si>
  <si>
    <t>D. Criterios de Impacto</t>
  </si>
  <si>
    <t>Seleccione de la lista desplegable el impacto económico o reputacional ocasionado con la materialización del riesgo. (Cuando se presenten ambos impactos para un riesgo, tanto económico como reputacional con diferente niveles, se debe seleccionar el criterio con el más alto impacto). Para la matriz de riesgos de corrupción se responden las preguntas de la hoja de Excel "Impacto Riesgo de Corrupción".</t>
  </si>
  <si>
    <t>E. Impacto Inherente</t>
  </si>
  <si>
    <t>Celda automática. Se auto diligencia al seleccionar el criterio de impacto para la matriz de riesgos de gestión. En la matriz de riesgos de corrupción se auto diligencia al responder las preguntas de la hoja de Excel  "Impacto Riesgo de Corrupción".</t>
  </si>
  <si>
    <t>F. Valor Impacto Inherente</t>
  </si>
  <si>
    <t>Celda automática. Se auto diligencia al seleccionar el criterio de impacto.</t>
  </si>
  <si>
    <t>G. Zona de Riesgo Inherente</t>
  </si>
  <si>
    <t>Celda automática. Se auto diligencia al registrar la frecuencia de la actividad y el criterio de impacto o al responder las preguntas de la hoja de Excel "Impacto Riesgo de Corrupción", según sea el caso.</t>
  </si>
  <si>
    <t>3. Evaluación del riesgo - Valoración de los controles</t>
  </si>
  <si>
    <t>A. No. Control</t>
  </si>
  <si>
    <t>Diligencie el número del consecutivo del control.</t>
  </si>
  <si>
    <t>Descripción del Control</t>
  </si>
  <si>
    <t>B. Descripción del control</t>
  </si>
  <si>
    <r>
      <rPr>
        <b/>
        <u/>
        <sz val="11"/>
        <color theme="1"/>
        <rFont val="Calibri"/>
      </rPr>
      <t xml:space="preserve">Acción </t>
    </r>
    <r>
      <rPr>
        <sz val="11"/>
        <color theme="1"/>
        <rFont val="Calibri"/>
      </rPr>
      <t xml:space="preserve">(se determina mediante verbos que indican la acción que deben realizar como parte del control).
</t>
    </r>
    <r>
      <rPr>
        <b/>
        <u/>
        <sz val="11"/>
        <color theme="1"/>
        <rFont val="Calibri"/>
      </rPr>
      <t>Complemento</t>
    </r>
    <r>
      <rPr>
        <sz val="11"/>
        <color theme="1"/>
        <rFont val="Calibri"/>
      </rPr>
      <t xml:space="preserve"> (corresponde a los detalles que permiten identificar claramente el objeto del control).
Ejemplo:
Acción: verifica que la información suministrada por el proveedor corresponda con los requisitos establecidos acorde con el tipo de contratación,
Complmento: a través de una lista de chequeo donde están los requisitos de información y la revisa con la información física suministrada por el proveedor, los contratos que cumplen son registrados en el sistema de información de contratación.</t>
    </r>
  </si>
  <si>
    <t>C. Responsable ¿Quién?</t>
  </si>
  <si>
    <t>Identifique el cargo y/o rol del servidor que ejecuta el control, en caso de que sean controles automáticos se identificará el sistema que realiza la actividad.</t>
  </si>
  <si>
    <t>D. Periodicidad ¿Cada cuanto?</t>
  </si>
  <si>
    <t>Indique la frecuencia con la que se debe ejecutar el control.</t>
  </si>
  <si>
    <t>E. Propósito ¿Qué?</t>
  </si>
  <si>
    <t>Realice la descripción de la actividad del control.</t>
  </si>
  <si>
    <t>F. Método ¿Cómo?</t>
  </si>
  <si>
    <t>Establezca como se realiza la actividad de control.</t>
  </si>
  <si>
    <t>G. Reacción ¿Qué hacer en caso de?</t>
  </si>
  <si>
    <t>Describa que hacer en caso de detectarse desviaciones debido a no poder ejecutar el propósito y/o método del control.</t>
  </si>
  <si>
    <t>H. Evidencia</t>
  </si>
  <si>
    <t>Indique cual será el registro de la ejecución del control.</t>
  </si>
  <si>
    <t>I. Documentación</t>
  </si>
  <si>
    <t>Relacione el nombre de la documentación que soporta la ejecución del control. (procedimiento, manual, documento externo.)</t>
  </si>
  <si>
    <t>J. Recursos</t>
  </si>
  <si>
    <t>Relacione los recursos utilizados para la ejecución del control (humanos, tecnológicos, etc.)</t>
  </si>
  <si>
    <t>K. Afectación</t>
  </si>
  <si>
    <t>Celda automática. Se auto diligencia al seleccionar en los atributos el D. Tipo del control.</t>
  </si>
  <si>
    <t>Atributos</t>
  </si>
  <si>
    <t>L. Tipo</t>
  </si>
  <si>
    <t>Seleccione de la lista desplegable el tipo de control.</t>
  </si>
  <si>
    <t>M. Implementación</t>
  </si>
  <si>
    <t>Seleccione de la lista desplegable la forma como se ejecuta el control.</t>
  </si>
  <si>
    <t>N. Calificación</t>
  </si>
  <si>
    <t>Celda automática. Se auto diligencia al seleccionar las columnas D. Tipo y E. Implementación de los controles, generando un valor de calificación.</t>
  </si>
  <si>
    <t>4. Evaluación del riesgo - Nivel del riesgo residual</t>
  </si>
  <si>
    <t>A. Probabilidad Residual Final</t>
  </si>
  <si>
    <t>Celda automática. Se auto diligencia al seleccionar D. Tipo y E. Implementación de los controles.</t>
  </si>
  <si>
    <t>B. Valor Probabilidad Residual Final</t>
  </si>
  <si>
    <t>C. Impacto Residual Final</t>
  </si>
  <si>
    <t>D. Valor Probabilidad Residual Final</t>
  </si>
  <si>
    <t>E. Zona de Riesgo Final</t>
  </si>
  <si>
    <t>F. Tratamiento</t>
  </si>
  <si>
    <t>Seleccione de la lista desplegable la decisión frente al nivel de riesgo residual.</t>
  </si>
  <si>
    <t>5. Plan de Acción</t>
  </si>
  <si>
    <t>A. Plan de Acción</t>
  </si>
  <si>
    <t xml:space="preserve">Establecer actividades complementarias para los controles mitigando el riesgo residual. El plan de acción se establece para el tratamiento de reducir (mitigar). </t>
  </si>
  <si>
    <t>B. Fecha Implementación</t>
  </si>
  <si>
    <t>Relacionar fecha de implementación</t>
  </si>
  <si>
    <t>C. Fecha Seguimiento</t>
  </si>
  <si>
    <t>Relacionar fecha de seguimiento</t>
  </si>
  <si>
    <t>D. Seguimiento</t>
  </si>
  <si>
    <t>Describir las actividades adelantas del plan de acción.</t>
  </si>
  <si>
    <t>E. Acción de Contingencia ante Posible Materialización</t>
  </si>
  <si>
    <t>Establecer acciones de contingencia, que disminuyan el impacto y/o definan el camino a seguir luego de su materialización</t>
  </si>
  <si>
    <t>Indicador (# de veces que se materializo el riesgo)</t>
  </si>
  <si>
    <t>Relacionar el número de veces que se materializo el riesgo.</t>
  </si>
  <si>
    <t>MAPA DE RIESGOS DE GESTIÓN</t>
  </si>
  <si>
    <r>
      <rPr>
        <b/>
        <sz val="12"/>
        <color theme="0"/>
        <rFont val="Arial"/>
      </rPr>
      <t xml:space="preserve">1. IDENTIFICACIÓN DEL RIESGO </t>
    </r>
    <r>
      <rPr>
        <b/>
        <sz val="8"/>
        <color theme="0"/>
        <rFont val="Arial"/>
      </rPr>
      <t>(informaciòn analizada previamente en el DES-MN-02-FR-01 Análisis de Identificación de riesgos de gestión)</t>
    </r>
  </si>
  <si>
    <t>2. ANÁLISIS DEL RIESGO INHERENTE</t>
  </si>
  <si>
    <t>3. EVALUACIÓN DEL RIESGO - VALORACIÓN DE LOS CONTROLES</t>
  </si>
  <si>
    <t>4. EVALUACIÓN DEL RIESGO - NIVEL DEL RIESGO RESIDUAL</t>
  </si>
  <si>
    <t>5. PLAN DE ACCIÓN</t>
  </si>
  <si>
    <t>Indicador (Nº de veces que se ha materializado)</t>
  </si>
  <si>
    <r>
      <rPr>
        <b/>
        <sz val="9"/>
        <color theme="1"/>
        <rFont val="Arial"/>
      </rPr>
      <t xml:space="preserve">B. Proceso
</t>
    </r>
    <r>
      <rPr>
        <sz val="9"/>
        <color theme="1"/>
        <rFont val="Arial"/>
      </rPr>
      <t>(Seleccionar)</t>
    </r>
  </si>
  <si>
    <r>
      <rPr>
        <b/>
        <sz val="9"/>
        <color theme="1"/>
        <rFont val="Arial"/>
      </rPr>
      <t xml:space="preserve">C. Objetivo Estratégico
</t>
    </r>
    <r>
      <rPr>
        <sz val="9"/>
        <color theme="1"/>
        <rFont val="Arial"/>
      </rPr>
      <t>(Seleccionar)</t>
    </r>
  </si>
  <si>
    <t xml:space="preserve"> Actividades claves </t>
  </si>
  <si>
    <r>
      <rPr>
        <b/>
        <sz val="9"/>
        <color theme="1"/>
        <rFont val="Arial"/>
      </rPr>
      <t xml:space="preserve">F. Impacto
</t>
    </r>
    <r>
      <rPr>
        <sz val="9"/>
        <color theme="1"/>
        <rFont val="Arial"/>
      </rPr>
      <t>(Seleccionar)</t>
    </r>
  </si>
  <si>
    <r>
      <rPr>
        <b/>
        <sz val="9"/>
        <color theme="1"/>
        <rFont val="Arial"/>
      </rPr>
      <t xml:space="preserve">I. Descripción del Riesgo
</t>
    </r>
    <r>
      <rPr>
        <b/>
        <sz val="7"/>
        <color theme="1"/>
        <rFont val="Arial"/>
      </rPr>
      <t>(Posibilidad de)</t>
    </r>
  </si>
  <si>
    <r>
      <rPr>
        <b/>
        <sz val="9"/>
        <color theme="1"/>
        <rFont val="Arial"/>
      </rPr>
      <t xml:space="preserve">J. Factor de Riesgo
</t>
    </r>
    <r>
      <rPr>
        <sz val="9"/>
        <color theme="1"/>
        <rFont val="Arial"/>
      </rPr>
      <t>(Seleccionar)</t>
    </r>
  </si>
  <si>
    <r>
      <rPr>
        <b/>
        <sz val="9"/>
        <color theme="1"/>
        <rFont val="Arial"/>
      </rPr>
      <t xml:space="preserve">K. Clasificación del Riesgo
</t>
    </r>
    <r>
      <rPr>
        <sz val="9"/>
        <color theme="1"/>
        <rFont val="Arial"/>
      </rPr>
      <t>(Seleccionar)</t>
    </r>
  </si>
  <si>
    <r>
      <rPr>
        <b/>
        <sz val="9"/>
        <color theme="1"/>
        <rFont val="Arial"/>
      </rPr>
      <t xml:space="preserve">D. Criterios de Impacto
</t>
    </r>
    <r>
      <rPr>
        <sz val="9"/>
        <color theme="1"/>
        <rFont val="Arial"/>
      </rPr>
      <t>(Seleccionar)</t>
    </r>
  </si>
  <si>
    <t>E. Impacto 
Inherente</t>
  </si>
  <si>
    <t>J. Recursos (humanos, tecnológicos, etc.)</t>
  </si>
  <si>
    <t>F. Tratamiento
(Seleccionar)</t>
  </si>
  <si>
    <t>G. Acción de Contingencia ante Posible Materialización del Riesgo</t>
  </si>
  <si>
    <t>A.  Acción</t>
  </si>
  <si>
    <t>B. Tareas</t>
  </si>
  <si>
    <t xml:space="preserve"> C. Responsables</t>
  </si>
  <si>
    <t>D. Fecha Implementación</t>
  </si>
  <si>
    <t>E. Medio de Verificación</t>
  </si>
  <si>
    <t xml:space="preserve">E. Actividades claves en las que puede ocurrir un riesgo </t>
  </si>
  <si>
    <t>Indicador (Nº de veces que se realiza la actividad clave)</t>
  </si>
  <si>
    <t>C. Responsable
¿Quién?</t>
  </si>
  <si>
    <t>D. Periodicidad
¿Cada cuanto?</t>
  </si>
  <si>
    <t>E. Propósito
¿Qué?</t>
  </si>
  <si>
    <t>F. Método
¿Cómo?</t>
  </si>
  <si>
    <t>G. Reacción
¿Qué hacer en caso de?</t>
  </si>
  <si>
    <t>L. Tipo
(Seleccionar)</t>
  </si>
  <si>
    <t>M. Implementación
(Seleccionar)</t>
  </si>
  <si>
    <t>R1</t>
  </si>
  <si>
    <t>Gestión del Conocimiento</t>
  </si>
  <si>
    <t>2. Fortalecer la implementación del enfoque de cultura ciudadana con el fin de promover cambios voluntarios de comportamiento para resolver colectivamente los problemas de Bogotá-Región, reconociendo el poder de transformación social desde la agencia de la ciudadanía y a través del trabajo corresponsable e intersectorial entre lo público, privado y comunitario.</t>
  </si>
  <si>
    <t>Establecer acciones institucionales dirigidas a la generación, análisis y difusión de información de los campos de cultura, recreación y deporte a través del intercambio y apropiación del conocimiento para grupos de valor y la toma de decisiones de la administración distrital.</t>
  </si>
  <si>
    <t>Difundir, compartir y transferir el conocimiento.</t>
  </si>
  <si>
    <t>Económico y Reputacional</t>
  </si>
  <si>
    <t xml:space="preserve">Posibilidad de afectación económica y reputacional
por demoras en el análisis, revisión y aprobación de los documentos de investigación debido a errores en la planeación de los tiempos que requiere la entrega final de los productos. </t>
  </si>
  <si>
    <t>Procesos</t>
  </si>
  <si>
    <t>Ejecución y Administración de procesos</t>
  </si>
  <si>
    <t xml:space="preserve">    Afecta la imagen de alguna área de la organización</t>
  </si>
  <si>
    <t>Revisar y establecer la parametrización de los tiempos de las metodologías implementadas para dar respuesta a una determinada solicitud, de acuerdo a la experiencia de trabajo del Observatorio en anteriores investigaciones.</t>
  </si>
  <si>
    <t>Líder de investigación DOGCC</t>
  </si>
  <si>
    <t>Trimestral</t>
  </si>
  <si>
    <t xml:space="preserve">Contar con orientaciones para la planeación de las investigaciones de acuerdo a lo realizable. </t>
  </si>
  <si>
    <t>Brochure o ficha de metodologías con tiempos estimados de ejecución, que se alimenta periódicamente a medida que se implementen nuevos análisis ofrecidos o realizables por la DOGCC</t>
  </si>
  <si>
    <t>Reuniones con los usuarios de la información para acordar fechas según las necesidades, y avisar oportunamente cambios en la planeación.</t>
  </si>
  <si>
    <t>Actas de reuniones
Documento metodológico actualizado</t>
  </si>
  <si>
    <t>Guía de Gestión del conocimiento</t>
  </si>
  <si>
    <t>Detectivo</t>
  </si>
  <si>
    <t>Manual</t>
  </si>
  <si>
    <t>Reducir (mitigar)</t>
  </si>
  <si>
    <t>Revisión de metodologías y tiempos estimados</t>
  </si>
  <si>
    <t>Realizar la revisión de las metodologías y los tiempos estimados para su implementación.</t>
  </si>
  <si>
    <t xml:space="preserve">1.1/2/2022-1/4/2022
2.1/4/2022-31/12/2022
3.1/4/2022-31/12/2022
</t>
  </si>
  <si>
    <t xml:space="preserve">Informe de revisión de metodologías y actas de reunión. Todas las evidencias radicadas en ORFEO. </t>
  </si>
  <si>
    <t xml:space="preserve">Realizar seguimiento a los planes de acción de la Dirección Observatorio y Gestión del Conocimiento. </t>
  </si>
  <si>
    <t>Líder de investigación DOGCC
Directora DOGCC</t>
  </si>
  <si>
    <t>Mensual</t>
  </si>
  <si>
    <t>Identificar oportunamente actividades que no se estén ejecutando dentro de los tiempos planteados.</t>
  </si>
  <si>
    <t>Indicadores de avance de las actividades consignadas en el Plan de Acción de la DOGCC</t>
  </si>
  <si>
    <t>Acordar actividades de contingencia que ayuden a dar cumplimiento oportuno a las tareas planteadas dentro del plan de acción</t>
  </si>
  <si>
    <t>Plan de acción con indicadores de gestión</t>
  </si>
  <si>
    <t>Plan de acción de la DOGCC 
Seguimiento a la ejecución del plan de acción</t>
  </si>
  <si>
    <t>Nuevo cronograma de actividades para ponerse al día con las tareas programadas.</t>
  </si>
  <si>
    <t>Realizar seguimiento mensual de la ejecución del plan de acción de la DOGCC.</t>
  </si>
  <si>
    <t>1. Definir el plan de acción
2. Diligenciar la matriz de seguimiento de las actividades con sus indicadores
3. Comités mensuales de seguimiento</t>
  </si>
  <si>
    <t>1. 1/2/2022-1/03/2022
2.1/03/2022-31/12/2022
3.01/03/2022-31/12/2022</t>
  </si>
  <si>
    <t>Plan de acción DOGCC aprobado
Matriz de seguimiento al plan de acción
Actas de reunión de Comité de la DOGCC.
Todas las evidencias radicadas en ORFEO.</t>
  </si>
  <si>
    <t>R2</t>
  </si>
  <si>
    <t>Sistematizar y procesar la información</t>
  </si>
  <si>
    <t xml:space="preserve">Los análisis realizados no son acordes al tipo de información disponible y a lo solicitado en la guía. </t>
  </si>
  <si>
    <t xml:space="preserve">Incumplimiento de lo establecido en la guia de solicitud y los documentos metodológicos. </t>
  </si>
  <si>
    <t xml:space="preserve">Posibilidad de afectación económica y reputacional por realizar análisis inadecuados al tipo de información disponible debido al incumplimiento de lo establecido en la guía y los documentos metodológicos. </t>
  </si>
  <si>
    <t xml:space="preserve"> Verificar el cumplimiento de los requisitos establecidos en las guías metodológicas de análisis de la información de la Dirección Observatorio y Gestión del Conocimento Cultural.</t>
  </si>
  <si>
    <t>Garantizar el cumplimiento de lo establecido en las guías metodológicas para el análiss de la información generada por la Dirección Observatorio y Gestión del Conocimiento Cultural.</t>
  </si>
  <si>
    <t>Revisión de los documentos y análisis generados, a partir de lo establecido en las guías metodológicas para el análisis de la información de la Dirección Observatorio y Gestión del Conocimiento Cultural.</t>
  </si>
  <si>
    <t>Reuniones con los analistas y líderes de investigación, para ajustar las observaciones realizadas de acuerdo a lo establecido en las guías metodológicas.</t>
  </si>
  <si>
    <t xml:space="preserve">Documentos revisados por los responsables, actas de reunión. </t>
  </si>
  <si>
    <t>Guía metodológica.</t>
  </si>
  <si>
    <t>Preventivo</t>
  </si>
  <si>
    <t>Reunión para ajustes en los documentos generados.</t>
  </si>
  <si>
    <t>Revisar los documentos de análisis generados teniendo como base la Guía metodológica de gestión del conocimiento.</t>
  </si>
  <si>
    <t>1. Verificar el cumplimiento de las actividades consignadas en la guía de acuerdo a los protocolos establecidos.
2. Identificar las actividades o análisis realizados que no se ajustan a la guía y su justificación
3. Realizar las correcciones pertinentes acorde con la revisión en las guías y en los documentos.</t>
  </si>
  <si>
    <t>1. 1/2/2022-31/12/2022
2. 1/2/2022-31/12/2022
3.1/02/2022-31/12/2022</t>
  </si>
  <si>
    <t>Matriz de verificación del cumplimiento de las guías
Guía metodológica ajustada. 
Todas las evidencias radicadas en ORFEO.</t>
  </si>
  <si>
    <t>Control de Cambios</t>
  </si>
  <si>
    <t>Elaboró</t>
  </si>
  <si>
    <t>Aprobó:</t>
  </si>
  <si>
    <t>Versión</t>
  </si>
  <si>
    <t>Fecha</t>
  </si>
  <si>
    <t xml:space="preserve">Descripción </t>
  </si>
  <si>
    <t xml:space="preserve">Nombre: </t>
  </si>
  <si>
    <t xml:space="preserve">Cargo: </t>
  </si>
  <si>
    <t xml:space="preserve">Firma: </t>
  </si>
  <si>
    <t>MAPA DE RIESGOS DE CORRUPCIÓN</t>
  </si>
  <si>
    <t>1. IDENTIFICACIÓN DEL RIESGO</t>
  </si>
  <si>
    <t>4. EVALUACIÓN DEL RIESGO - NIVEL DEL RIESGO DEL RESIDUAL</t>
  </si>
  <si>
    <t>Indicador (Nº de veces que se materializo el riesgo)</t>
  </si>
  <si>
    <r>
      <rPr>
        <b/>
        <sz val="9"/>
        <color theme="1"/>
        <rFont val="Arial"/>
      </rPr>
      <t xml:space="preserve">B. Proceso
</t>
    </r>
    <r>
      <rPr>
        <sz val="9"/>
        <color theme="1"/>
        <rFont val="Arial"/>
      </rPr>
      <t>(Seleccionar)</t>
    </r>
  </si>
  <si>
    <r>
      <rPr>
        <b/>
        <sz val="9"/>
        <color theme="1"/>
        <rFont val="Arial"/>
      </rPr>
      <t xml:space="preserve">C. Objetivo Estratégico
</t>
    </r>
    <r>
      <rPr>
        <sz val="9"/>
        <color theme="1"/>
        <rFont val="Arial"/>
      </rPr>
      <t>(Seleccionar)</t>
    </r>
  </si>
  <si>
    <t xml:space="preserve">E. Actividades claves en las que puede ocurrir un riesgo de Corrupción </t>
  </si>
  <si>
    <r>
      <rPr>
        <b/>
        <sz val="9"/>
        <color theme="1"/>
        <rFont val="Arial"/>
      </rPr>
      <t xml:space="preserve">F. Impacto
</t>
    </r>
    <r>
      <rPr>
        <sz val="9"/>
        <color theme="1"/>
        <rFont val="Arial"/>
      </rPr>
      <t>(Seleccionar)</t>
    </r>
  </si>
  <si>
    <r>
      <rPr>
        <b/>
        <sz val="9"/>
        <color theme="1"/>
        <rFont val="Arial"/>
      </rPr>
      <t xml:space="preserve">J. Factor de Riesgo
</t>
    </r>
    <r>
      <rPr>
        <sz val="9"/>
        <color theme="1"/>
        <rFont val="Arial"/>
      </rPr>
      <t>(Seleccionar)</t>
    </r>
  </si>
  <si>
    <r>
      <rPr>
        <b/>
        <sz val="9"/>
        <color theme="1"/>
        <rFont val="Arial"/>
      </rPr>
      <t xml:space="preserve">K. Clasificación del Riesgo
</t>
    </r>
    <r>
      <rPr>
        <sz val="9"/>
        <color theme="1"/>
        <rFont val="Arial"/>
      </rPr>
      <t>(Seleccionar)</t>
    </r>
  </si>
  <si>
    <t>D. Impacto 
Inherente
(Hoja Impacto R. Corrupción)</t>
  </si>
  <si>
    <t>E. Valor impacto Inherente</t>
  </si>
  <si>
    <t>F. Zona de Riesgo Inherente</t>
  </si>
  <si>
    <t>E. Acción de Contingencia ante Posible Materialización del Riesgo</t>
  </si>
  <si>
    <t>B. Nombre del Control</t>
  </si>
  <si>
    <t>Evento Externo</t>
  </si>
  <si>
    <t>Daño antijurídico</t>
  </si>
  <si>
    <t>objetivos_estrategicos</t>
  </si>
  <si>
    <t>Objetivo Procesos</t>
  </si>
  <si>
    <t>Factor de Riesgo</t>
  </si>
  <si>
    <t>Clasificación del Riesgo</t>
  </si>
  <si>
    <t>Criterios de Impacto</t>
  </si>
  <si>
    <t>impacto</t>
  </si>
  <si>
    <t>Afectación</t>
  </si>
  <si>
    <t>Tipo de control</t>
  </si>
  <si>
    <t>Implementación</t>
  </si>
  <si>
    <t>Documentación</t>
  </si>
  <si>
    <t>Frecuencia</t>
  </si>
  <si>
    <t>Evidencia</t>
  </si>
  <si>
    <t>Tratamiento</t>
  </si>
  <si>
    <t>Estado</t>
  </si>
  <si>
    <t>tratamiento_corrupcion</t>
  </si>
  <si>
    <t>Leve</t>
  </si>
  <si>
    <t>Menor</t>
  </si>
  <si>
    <t>Moderado</t>
  </si>
  <si>
    <t>Mayor</t>
  </si>
  <si>
    <t>Catastrófico</t>
  </si>
  <si>
    <t>Tabla Criterios para definir el nivel de probabilidad (Gestión)</t>
  </si>
  <si>
    <t>Formula de probabilidad de acuerdo a frecuencia</t>
  </si>
  <si>
    <t>Tabla Atributos de para el diseño del control</t>
  </si>
  <si>
    <t>RESPUESTAS IMPACTO CORRUPCIÓN</t>
  </si>
  <si>
    <t>1. Generar mejores condiciones de convivencia, respeto y cuidado a través de acciones de participación, arte en espacio público, transformación social y construcción de paz.</t>
  </si>
  <si>
    <t>Direccionamiento Estratégico</t>
  </si>
  <si>
    <t>Económico</t>
  </si>
  <si>
    <t>Probabilidad</t>
  </si>
  <si>
    <t>Automático</t>
  </si>
  <si>
    <t>Documentado</t>
  </si>
  <si>
    <t>Continua</t>
  </si>
  <si>
    <t>Con Registro</t>
  </si>
  <si>
    <t>Finalizado</t>
  </si>
  <si>
    <t>Reducir</t>
  </si>
  <si>
    <t>Frecuencia de la Actividad</t>
  </si>
  <si>
    <t>Probabilidad Valor</t>
  </si>
  <si>
    <t>Probalidad</t>
  </si>
  <si>
    <t>Frecuencia registrada</t>
  </si>
  <si>
    <t>Formula Probabilidad</t>
  </si>
  <si>
    <t>Características</t>
  </si>
  <si>
    <t>Descripción</t>
  </si>
  <si>
    <t>Peso</t>
  </si>
  <si>
    <t>SI</t>
  </si>
  <si>
    <t>Comunicación Estratégica</t>
  </si>
  <si>
    <t>Recursos Humanos</t>
  </si>
  <si>
    <t xml:space="preserve">    Afectación menor a 10 SMLMV</t>
  </si>
  <si>
    <t>Reputacional</t>
  </si>
  <si>
    <t>Impacto</t>
  </si>
  <si>
    <t>Sin Documentar</t>
  </si>
  <si>
    <t>Aleatoria</t>
  </si>
  <si>
    <t>Sin Registro</t>
  </si>
  <si>
    <t>Reducir (Transferir)</t>
  </si>
  <si>
    <t>En Curso</t>
  </si>
  <si>
    <t>Compartir</t>
  </si>
  <si>
    <t>Muy Alta</t>
  </si>
  <si>
    <t>Alto</t>
  </si>
  <si>
    <t>Extremo</t>
  </si>
  <si>
    <t>La actividad que conlleva el riesgo se ejecuta como máximos 4 veces por año</t>
  </si>
  <si>
    <t>Muy Baja</t>
  </si>
  <si>
    <t>Atributos de Eficiencia</t>
  </si>
  <si>
    <t>Tipo</t>
  </si>
  <si>
    <t>Va hacia las causas del riesgo, aseguran el resultado final esperado.</t>
  </si>
  <si>
    <t>TIPO</t>
  </si>
  <si>
    <t>IMPEMENTACIÓN</t>
  </si>
  <si>
    <t>VALORACIÓN</t>
  </si>
  <si>
    <t>NO</t>
  </si>
  <si>
    <t>3. Fortalecer y cualificar los procesos de participación y movilización social en las dinámicas y los asuntos culturales de la ciudad.</t>
  </si>
  <si>
    <t>Gestión Estratégica de TI</t>
  </si>
  <si>
    <t>Tecnólogia</t>
  </si>
  <si>
    <t>Fraude interno</t>
  </si>
  <si>
    <t xml:space="preserve">    Entre 10 y 50 SMLMV</t>
  </si>
  <si>
    <t>Correctivo</t>
  </si>
  <si>
    <t>Evitar</t>
  </si>
  <si>
    <t>Alta</t>
  </si>
  <si>
    <t>La actividad que conlleva el riesgo se ejecuta de 5 a 24 veces por año</t>
  </si>
  <si>
    <t>Baja</t>
  </si>
  <si>
    <t xml:space="preserve"> probabilidad </t>
  </si>
  <si>
    <t>Detecta que algo ocurre y devuelve el proceso a los controles preventivos.
Se pueden generar reprocesos.</t>
  </si>
  <si>
    <t>4. Ampliar las opciones y oportunidades para la creación y sostenibilidad de iniciativas culturales y recreo- deportivas generadas por las organizaciones comunitarias, los agentes y profesionales del sector.</t>
  </si>
  <si>
    <t>Fomulación y Seguimiento de Políticas Públicas</t>
  </si>
  <si>
    <t>Infraestructuta</t>
  </si>
  <si>
    <t>Fallas tecnológicas</t>
  </si>
  <si>
    <t xml:space="preserve">    Entre 50 y 100 SMLMV</t>
  </si>
  <si>
    <t>Media</t>
  </si>
  <si>
    <t>La actividad que conlleva el riesgo se ejecuta de 24 a 150 veces por año</t>
  </si>
  <si>
    <t>Dado que permiten reducir el impacto de la materialización del riesgo, tienen un costo en su implementación.</t>
  </si>
  <si>
    <t>5. Asegurar el acceso, inclusión y participación efectiva de la ciudadanía en infraestructura, recursos y prácticas para la lectura, la escritura, la oralidad, las artes y la cultura, con el fin de fortalecer una sociedad más justa, autónoma e incluyente.</t>
  </si>
  <si>
    <t>Promoción de Agentes y Prácticas Culturales y recreodeportivas</t>
  </si>
  <si>
    <t xml:space="preserve">Daños activos fijos </t>
  </si>
  <si>
    <t xml:space="preserve">    Entre 100 y 500 SMLMV</t>
  </si>
  <si>
    <t>Bajo</t>
  </si>
  <si>
    <t>La actividad que conlleva el riesgo se ejecuta mínimo 150 veces al año y máximo 300 veces por año</t>
  </si>
  <si>
    <t>Son actividades de procesamiento o validación de información que se ejecutan por un sistema y/o aplicativo de manera automática sin la intervención de personas para su realización.</t>
  </si>
  <si>
    <t>6. Ampliar la oferta de cobertura y calidad en la formación artística, cultural y de habilidades creativas a los agentes del sector, las organizaciones comunitarias y los ciudadanos.</t>
  </si>
  <si>
    <t>Fraude externo</t>
  </si>
  <si>
    <t xml:space="preserve">    Mayor a 500 SMLMV</t>
  </si>
  <si>
    <t>La actividad que conlleva el riesgo se ejecuta más de 300 veces por año</t>
  </si>
  <si>
    <t>Controles que son ejecutados por una persona., tiene implícito el error humano.</t>
  </si>
  <si>
    <t>7. Promover el acceso, uso y goce efectivo del patrimonio cultural material e inmaterial de la ciudad y las infraestructuras culturales y deportivas en condicionesde equidad.</t>
  </si>
  <si>
    <t>Participación Ciudadana</t>
  </si>
  <si>
    <t>Proveedores</t>
  </si>
  <si>
    <r>
      <rPr>
        <b/>
        <sz val="12"/>
        <color rgb="FF548135"/>
        <rFont val="Arial Narrow"/>
      </rPr>
      <t>*</t>
    </r>
    <r>
      <rPr>
        <b/>
        <sz val="12"/>
        <color rgb="FF000000"/>
        <rFont val="Arial Narrow"/>
      </rPr>
      <t>Atributos de</t>
    </r>
    <r>
      <rPr>
        <b/>
        <sz val="12"/>
        <color rgb="FF548135"/>
        <rFont val="Arial Narrow"/>
      </rPr>
      <t xml:space="preserve"> </t>
    </r>
    <r>
      <rPr>
        <b/>
        <sz val="12"/>
        <color rgb="FF000000"/>
        <rFont val="Arial Narrow"/>
      </rPr>
      <t>Formalización</t>
    </r>
  </si>
  <si>
    <t>Controles que están documentados en el proceso, ya sea en manuales, procedimientos, flujogramas o cualquier otro documento propio del proceso.</t>
  </si>
  <si>
    <t>-</t>
  </si>
  <si>
    <t>8. Fortalecer los procesos de la entidad para la satisfacción de la ciudadanía y la generación de valor público con criterios de calidad, innovación y eficiencia de manera sistémica y progresiva.</t>
  </si>
  <si>
    <t>Apropiación de la Infraestructura Cultural y Patrimonial</t>
  </si>
  <si>
    <t>Relaciones Laborales</t>
  </si>
  <si>
    <t xml:space="preserve">    Afecta la imagen de la entidad internamente, de conocimiento general, nivel interno, de junta directiva y accionistas y/o de proveedores</t>
  </si>
  <si>
    <t>Ejemplo formula calculo nivel riesgo</t>
  </si>
  <si>
    <t>Tabla Criterios para definir el nivel de impacto</t>
  </si>
  <si>
    <t>Identifica a los controles que pese a que se ejecutan en el proceso no se encuentran documentados en ningún documento propio del proceso</t>
  </si>
  <si>
    <t>9. Consolidar el posicionamiento cultural, artístico, patrimonial y recreodeportivo de la ciudad a nivel internacional.</t>
  </si>
  <si>
    <t>Gestión Administrativa</t>
  </si>
  <si>
    <t>Productos o servicios y prácticas de la entidad</t>
  </si>
  <si>
    <t xml:space="preserve">    Afecta la imagen de la entidad con algunos usuarios de relevancia frente al logro de los objetivos</t>
  </si>
  <si>
    <t>Afectación Económica (o presupuestal)</t>
  </si>
  <si>
    <t>Afectación registrada</t>
  </si>
  <si>
    <t>Formula impacto</t>
  </si>
  <si>
    <t>Este atributo identifica a los controles que se ejecutan siempre que se realiza la actividad originadora del riesgo.</t>
  </si>
  <si>
    <t xml:space="preserve">10. Realizar alianzas, optimizar y disponer los recursos físicos, tecnológicos, jurídicos, económicos y humanos de la entidad para el cumpliendo de los objetivos institucionales en beneficio de la ciudadanía.  </t>
  </si>
  <si>
    <t>Gestión de Talento Humano</t>
  </si>
  <si>
    <t xml:space="preserve">    Afecta la imagen de la entidad con efecto publicitario sostenido a nivel de sector administrativo, nivel departamental o municipal</t>
  </si>
  <si>
    <t>Este atributo identifica a los controles que no siempre se ejecutan cuando se realiza la actividad originadora del riesgo</t>
  </si>
  <si>
    <t>11. Fomentar la generación de capacidades de creación e innovación institucional para mejorar el desempeño integral de la entidad con soluciones efectivas a las necesidades y expectativas de la ciudadanía y grupos de interés.</t>
  </si>
  <si>
    <t>Gestión Documental</t>
  </si>
  <si>
    <t xml:space="preserve">    Afecta la imagen de la entidad a nivel nacional, con efecto publicitarios sostenible a nivel país</t>
  </si>
  <si>
    <t>Formula probabilidad residual</t>
  </si>
  <si>
    <t>El control deja un registro que permite evidenciar la ejecución del control</t>
  </si>
  <si>
    <t>Gestión Financiera</t>
  </si>
  <si>
    <t>Tipo de Riesgos de Corrupción</t>
  </si>
  <si>
    <t xml:space="preserve">    Afectación menor a 10 SMLMV/Afecta la imagen de alguna área de la organización</t>
  </si>
  <si>
    <t>El control no deja registro de la ejecución del control</t>
  </si>
  <si>
    <t>Relación con la ciudadanía</t>
  </si>
  <si>
    <t xml:space="preserve">    Entre 10 y 50 SMLMV/Afecta la imagen de la entidad internamente, de conocimiento general, nivel interno, de junta directiva y accionistas y/o de proveedores</t>
  </si>
  <si>
    <r>
      <rPr>
        <b/>
        <sz val="12"/>
        <color rgb="FF548135"/>
        <rFont val="Arial Narrow"/>
      </rPr>
      <t>*Nota 1:</t>
    </r>
    <r>
      <rPr>
        <sz val="12"/>
        <color theme="1"/>
        <rFont val="Arial Narrow"/>
      </rPr>
      <t xml:space="preserve"> Los atributos de formalización se recogerán de manera informativa, con el fin de conocer el entorno del control y complementar el análisis con elementos cualitativos; éstos no tienen una incidencia directa en su efectividad. </t>
    </r>
  </si>
  <si>
    <t>Gestión Jurídica</t>
  </si>
  <si>
    <t xml:space="preserve">    Entre 50 y 100 SMLMV/Afecta la imagen de la entidad con algunos usuarios de relevancia frente al logro de los objetivos</t>
  </si>
  <si>
    <t>Gestión Operatica de TI</t>
  </si>
  <si>
    <t xml:space="preserve">    Entre 100 y 500 SMLMV/Afecta la imagen de la entidad con efecto publicitario sostenido a nivel de sector administrativo, nivel departamental o municipal</t>
  </si>
  <si>
    <t>Pérdida Reputacional</t>
  </si>
  <si>
    <t>Seguimiento y Evaluación de la Gestión</t>
  </si>
  <si>
    <t xml:space="preserve">    Mayor a 500 SMLMV/ Afecta la imagen de la entidad a nivel nacional, con efecto publicitarios sostenible a nivel país</t>
  </si>
  <si>
    <t>Se presentan demoras en el análisis, revisión y aprobación de los documentos  de investigación</t>
  </si>
  <si>
    <t xml:space="preserve">Errores en la planeación de los tiempos que requiere la entrega final de los productos. </t>
  </si>
  <si>
    <t>Director(a) Observatorio, Líder de investigación, líderes de ámbitos, equipos de investigadores de la DOGCC.</t>
  </si>
  <si>
    <t>Humanos</t>
  </si>
  <si>
    <t>Director(a) del Observatorio
Equipo investigadores DOGCC</t>
  </si>
  <si>
    <t>Se actualizó el mapa de riesgos del proceso de Gestión del Conocimiento de acuerdo con el mapa de procesos v9  y las directrices de la política de administración del riesgo y formatos establecidos para tal fin, se establecieron 2 riesgos en el mapa con su respectivo plan de acción.  ORFEO Radicado no. 20229000054983.</t>
  </si>
  <si>
    <t>Revisó OAP</t>
  </si>
  <si>
    <t>Aprobó</t>
  </si>
  <si>
    <t>Firma:   Electrónica</t>
  </si>
  <si>
    <t>Nombre: 
Andrea Katherine Daza
Sandra Marcella Gomez</t>
  </si>
  <si>
    <t xml:space="preserve">Cargo:  Profesional y Contratista  </t>
  </si>
  <si>
    <t>Nombre
Ruth Yanian Bermúdez</t>
  </si>
  <si>
    <t>Cargo:  Profesional OAP</t>
  </si>
  <si>
    <t>Nombre:
Sayra Guinette Aldana Hernandez
Henry Samuel Murrain Knudson</t>
  </si>
  <si>
    <t>Cargo: 
Dirección del Observatorio y Gestión del Conocimiento
Subsecretario Distrital de Cultura Ciudadana y  Gestión del Conocimiento</t>
  </si>
  <si>
    <t>De acuerdo con el cronograma dado en el DES-POL-01 Política de Administración de Riesgos</t>
  </si>
  <si>
    <t>10 primeros días de abril, agosto y diciembre de 2022</t>
  </si>
  <si>
    <r>
      <t xml:space="preserve">1.Estandarizar la implementación de metodologias establecidas en el brochure.
</t>
    </r>
    <r>
      <rPr>
        <sz val="9"/>
        <color rgb="FF7030A0"/>
        <rFont val="Arial"/>
        <family val="2"/>
      </rPr>
      <t>1. Estandarizar la implementación de metodologías establecidas en el proceso de Gestión de Conocimiento. (ajuste de tarea Radicado no. 20229100139163)</t>
    </r>
    <r>
      <rPr>
        <sz val="9"/>
        <color theme="1"/>
        <rFont val="Arial"/>
      </rPr>
      <t xml:space="preserve">
2. Revisar el cumplimiento de los parámetros establecidos para cada metodología a través de un informe.
3. Realizar ajustes al brochure de metodologías si es requerido de acuerdo a la revisión. </t>
    </r>
  </si>
  <si>
    <t>Se actualizo tarea 1. Estandarizar la implementación de metodologías establecidas en el proceso de Gestión de Conocimiento, del riesgo 01 ORFEO Radicado no. 20229100139163.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</si>
</sst>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d/m/yyyy"/>
  </numFmts>
  <fonts count="34" x14ac:knownFonts="1">
    <font>
      <sz val="11"/>
      <color theme="1"/>
      <name val="Arial"/>
    </font>
    <font>
      <b/>
      <sz val="20"/>
      <color theme="1"/>
      <name val="Calibri"/>
    </font>
    <font>
      <sz val="11"/>
      <name val="Arial"/>
    </font>
    <font>
      <sz val="11"/>
      <color theme="1"/>
      <name val="Calibri"/>
    </font>
    <font>
      <b/>
      <sz val="11"/>
      <color theme="1"/>
      <name val="Calibri"/>
    </font>
    <font>
      <sz val="9"/>
      <color theme="1"/>
      <name val="Arial"/>
    </font>
    <font>
      <b/>
      <sz val="12"/>
      <color theme="0"/>
      <name val="Arial"/>
    </font>
    <font>
      <b/>
      <sz val="9"/>
      <color theme="1"/>
      <name val="Arial"/>
    </font>
    <font>
      <b/>
      <sz val="12"/>
      <color theme="1"/>
      <name val="Calibri"/>
    </font>
    <font>
      <b/>
      <sz val="10"/>
      <color theme="1"/>
      <name val="Calibri"/>
    </font>
    <font>
      <sz val="10"/>
      <color theme="1"/>
      <name val="Calibri"/>
    </font>
    <font>
      <b/>
      <sz val="12"/>
      <color theme="1"/>
      <name val="Arial"/>
    </font>
    <font>
      <b/>
      <sz val="11"/>
      <color theme="0"/>
      <name val="Arial"/>
    </font>
    <font>
      <sz val="8"/>
      <color theme="1"/>
      <name val="Arial"/>
    </font>
    <font>
      <b/>
      <sz val="11"/>
      <color theme="0"/>
      <name val="Calibri"/>
    </font>
    <font>
      <sz val="11"/>
      <color theme="1"/>
      <name val="Calibri"/>
    </font>
    <font>
      <b/>
      <sz val="11"/>
      <color rgb="FF000000"/>
      <name val="Calibri"/>
    </font>
    <font>
      <b/>
      <sz val="14"/>
      <color rgb="FF000000"/>
      <name val="Arial Narrow"/>
    </font>
    <font>
      <b/>
      <sz val="12"/>
      <color rgb="FF000000"/>
      <name val="Arial Narrow"/>
    </font>
    <font>
      <sz val="11"/>
      <color rgb="FF000000"/>
      <name val="Calibri"/>
    </font>
    <font>
      <sz val="12"/>
      <color rgb="FF000000"/>
      <name val="Arial Narrow"/>
    </font>
    <font>
      <sz val="11"/>
      <color theme="0"/>
      <name val="Calibri"/>
    </font>
    <font>
      <sz val="12"/>
      <color theme="1"/>
      <name val="Arial Narrow"/>
    </font>
    <font>
      <sz val="11"/>
      <color rgb="FFFFFFFF"/>
      <name val="Calibri"/>
    </font>
    <font>
      <b/>
      <u/>
      <sz val="11"/>
      <color theme="1"/>
      <name val="Calibri"/>
    </font>
    <font>
      <b/>
      <sz val="8"/>
      <color theme="0"/>
      <name val="Arial"/>
    </font>
    <font>
      <b/>
      <sz val="7"/>
      <color theme="1"/>
      <name val="Arial"/>
    </font>
    <font>
      <b/>
      <sz val="12"/>
      <color rgb="FF548135"/>
      <name val="Arial Narrow"/>
    </font>
    <font>
      <sz val="11"/>
      <color theme="1"/>
      <name val="Arial"/>
      <family val="2"/>
    </font>
    <font>
      <b/>
      <sz val="11"/>
      <color theme="0"/>
      <name val="Arial"/>
      <family val="2"/>
    </font>
    <font>
      <sz val="9"/>
      <color theme="1"/>
      <name val="Arial"/>
      <family val="2"/>
    </font>
    <font>
      <sz val="9"/>
      <color rgb="FF7030A0"/>
      <name val="Arial"/>
      <family val="2"/>
    </font>
    <font>
      <b/>
      <sz val="11"/>
      <name val="Arial"/>
      <family val="2"/>
    </font>
    <font>
      <sz val="11"/>
      <name val="Arial"/>
      <family val="2"/>
    </font>
  </fonts>
  <fills count="23">
    <fill>
      <patternFill patternType="none"/>
    </fill>
    <fill>
      <patternFill patternType="gray125"/>
    </fill>
    <fill>
      <patternFill patternType="solid">
        <fgColor theme="0"/>
        <bgColor theme="0"/>
      </patternFill>
    </fill>
    <fill>
      <patternFill patternType="solid">
        <fgColor rgb="FFCC99FF"/>
        <bgColor rgb="FFCC99FF"/>
      </patternFill>
    </fill>
    <fill>
      <patternFill patternType="solid">
        <fgColor rgb="FFFFFF00"/>
        <bgColor rgb="FFFFFF00"/>
      </patternFill>
    </fill>
    <fill>
      <patternFill patternType="solid">
        <fgColor rgb="FF9966FF"/>
        <bgColor rgb="FF9966FF"/>
      </patternFill>
    </fill>
    <fill>
      <patternFill patternType="solid">
        <fgColor rgb="FFD8D8D8"/>
        <bgColor rgb="FFD8D8D8"/>
      </patternFill>
    </fill>
    <fill>
      <patternFill patternType="solid">
        <fgColor rgb="FFDADADA"/>
        <bgColor rgb="FFDADADA"/>
      </patternFill>
    </fill>
    <fill>
      <patternFill patternType="solid">
        <fgColor rgb="FFD9E2F3"/>
        <bgColor rgb="FFD9E2F3"/>
      </patternFill>
    </fill>
    <fill>
      <patternFill patternType="solid">
        <fgColor rgb="FFE7E6E6"/>
        <bgColor rgb="FFE7E6E6"/>
      </patternFill>
    </fill>
    <fill>
      <patternFill patternType="solid">
        <fgColor rgb="FFF7CAAC"/>
        <bgColor rgb="FFF7CAAC"/>
      </patternFill>
    </fill>
    <fill>
      <patternFill patternType="solid">
        <fgColor theme="4"/>
        <bgColor theme="4"/>
      </patternFill>
    </fill>
    <fill>
      <patternFill patternType="solid">
        <fgColor rgb="FFBFBFBF"/>
        <bgColor rgb="FFBFBFBF"/>
      </patternFill>
    </fill>
    <fill>
      <patternFill patternType="solid">
        <fgColor rgb="FFE2EFD9"/>
        <bgColor rgb="FFE2EFD9"/>
      </patternFill>
    </fill>
    <fill>
      <patternFill patternType="solid">
        <fgColor rgb="FFBDD6EE"/>
        <bgColor rgb="FFBDD6EE"/>
      </patternFill>
    </fill>
    <fill>
      <patternFill patternType="solid">
        <fgColor rgb="FFDEEAF6"/>
        <bgColor rgb="FFDEEAF6"/>
      </patternFill>
    </fill>
    <fill>
      <patternFill patternType="solid">
        <fgColor rgb="FFFF0000"/>
        <bgColor rgb="FFFF0000"/>
      </patternFill>
    </fill>
    <fill>
      <patternFill patternType="solid">
        <fgColor rgb="FF92D050"/>
        <bgColor rgb="FF92D050"/>
      </patternFill>
    </fill>
    <fill>
      <patternFill patternType="solid">
        <fgColor theme="5"/>
        <bgColor theme="5"/>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9966FF"/>
        <bgColor indexed="64"/>
      </patternFill>
    </fill>
  </fills>
  <borders count="129">
    <border>
      <left/>
      <right/>
      <top/>
      <bottom/>
      <diagonal/>
    </border>
    <border>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style="thin">
        <color rgb="FF000000"/>
      </top>
      <bottom/>
      <diagonal/>
    </border>
    <border>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medium">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diagonal/>
    </border>
    <border>
      <left style="thin">
        <color rgb="FF000000"/>
      </left>
      <right style="thin">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medium">
        <color rgb="FF000000"/>
      </right>
      <top style="medium">
        <color rgb="FF000000"/>
      </top>
      <bottom/>
      <diagonal/>
    </border>
    <border>
      <left/>
      <right style="thin">
        <color rgb="FF000000"/>
      </right>
      <top style="medium">
        <color rgb="FF000000"/>
      </top>
      <bottom/>
      <diagonal/>
    </border>
    <border>
      <left/>
      <right style="medium">
        <color rgb="FF000000"/>
      </right>
      <top/>
      <bottom/>
      <diagonal/>
    </border>
    <border>
      <left/>
      <right style="thin">
        <color rgb="FF000000"/>
      </right>
      <top/>
      <bottom/>
      <diagonal/>
    </border>
    <border>
      <left/>
      <right style="medium">
        <color rgb="FF000000"/>
      </right>
      <top style="medium">
        <color rgb="FF000000"/>
      </top>
      <bottom/>
      <diagonal/>
    </border>
    <border>
      <left/>
      <right style="medium">
        <color rgb="FF000000"/>
      </right>
      <top/>
      <bottom/>
      <diagonal/>
    </border>
    <border>
      <left/>
      <right style="thin">
        <color rgb="FF000000"/>
      </right>
      <top style="thin">
        <color rgb="FF000000"/>
      </top>
      <bottom style="medium">
        <color rgb="FF000000"/>
      </bottom>
      <diagonal/>
    </border>
    <border>
      <left/>
      <right style="medium">
        <color rgb="FF000000"/>
      </right>
      <top/>
      <bottom style="medium">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right/>
      <top style="thin">
        <color rgb="FF000000"/>
      </top>
      <bottom style="thin">
        <color rgb="FF000000"/>
      </bottom>
      <diagonal/>
    </border>
    <border>
      <left/>
      <right/>
      <top/>
      <bottom style="thick">
        <color theme="0"/>
      </bottom>
      <diagonal/>
    </border>
    <border>
      <left style="thin">
        <color rgb="FF000000"/>
      </left>
      <right/>
      <top/>
      <bottom style="thin">
        <color rgb="FF000000"/>
      </bottom>
      <diagonal/>
    </border>
    <border>
      <left/>
      <right/>
      <top/>
      <bottom style="thin">
        <color rgb="FF000000"/>
      </bottom>
      <diagonal/>
    </border>
    <border>
      <left/>
      <right/>
      <top style="thin">
        <color theme="4"/>
      </top>
      <bottom/>
      <diagonal/>
    </border>
    <border>
      <left/>
      <right/>
      <top style="thin">
        <color theme="0"/>
      </top>
      <bottom style="thin">
        <color theme="0"/>
      </bottom>
      <diagonal/>
    </border>
    <border>
      <left style="medium">
        <color rgb="FF000000"/>
      </left>
      <right style="thin">
        <color rgb="FF000000"/>
      </right>
      <top/>
      <bottom/>
      <diagonal/>
    </border>
    <border>
      <left/>
      <right/>
      <top style="thin">
        <color theme="4"/>
      </top>
      <bottom/>
      <diagonal/>
    </border>
    <border>
      <left/>
      <right style="thin">
        <color theme="4"/>
      </right>
      <top/>
      <bottom/>
      <diagonal/>
    </border>
    <border>
      <left style="medium">
        <color rgb="FF000000"/>
      </left>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medium">
        <color rgb="FF000000"/>
      </left>
      <right style="dotted">
        <color rgb="FFF79646"/>
      </right>
      <top style="dotted">
        <color rgb="FFF79646"/>
      </top>
      <bottom style="dotted">
        <color rgb="FFF79646"/>
      </bottom>
      <diagonal/>
    </border>
    <border>
      <left style="dotted">
        <color rgb="FFF79646"/>
      </left>
      <right style="dotted">
        <color rgb="FFF79646"/>
      </right>
      <top style="dotted">
        <color rgb="FFF79646"/>
      </top>
      <bottom style="dotted">
        <color rgb="FFF79646"/>
      </bottom>
      <diagonal/>
    </border>
    <border>
      <left/>
      <right style="thin">
        <color theme="4"/>
      </right>
      <top style="thin">
        <color theme="4"/>
      </top>
      <bottom/>
      <diagonal/>
    </border>
    <border>
      <left/>
      <right/>
      <top/>
      <bottom/>
      <diagonal/>
    </border>
    <border>
      <left/>
      <right/>
      <top/>
      <bottom/>
      <diagonal/>
    </border>
    <border>
      <left style="medium">
        <color rgb="FF000000"/>
      </left>
      <right style="dotted">
        <color rgb="FFF79646"/>
      </right>
      <top style="dotted">
        <color rgb="FFF79646"/>
      </top>
      <bottom style="medium">
        <color rgb="FF000000"/>
      </bottom>
      <diagonal/>
    </border>
    <border>
      <left style="dotted">
        <color rgb="FFF79646"/>
      </left>
      <right style="dotted">
        <color rgb="FFF79646"/>
      </right>
      <top style="dotted">
        <color rgb="FFF79646"/>
      </top>
      <bottom style="medium">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rgb="FF000000"/>
      </right>
      <top style="medium">
        <color indexed="64"/>
      </top>
      <bottom style="medium">
        <color indexed="64"/>
      </bottom>
      <diagonal/>
    </border>
    <border>
      <left style="medium">
        <color rgb="FF000000"/>
      </left>
      <right style="thin">
        <color rgb="FF000000"/>
      </right>
      <top style="medium">
        <color indexed="64"/>
      </top>
      <bottom style="medium">
        <color indexed="64"/>
      </bottom>
      <diagonal/>
    </border>
    <border>
      <left/>
      <right style="thin">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000000"/>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s>
  <cellStyleXfs count="1">
    <xf numFmtId="0" fontId="0" fillId="0" borderId="0"/>
  </cellStyleXfs>
  <cellXfs count="392">
    <xf numFmtId="0" fontId="0" fillId="0" borderId="0" xfId="0" applyFont="1" applyAlignment="1"/>
    <xf numFmtId="0" fontId="3" fillId="2" borderId="4" xfId="0" applyFont="1" applyFill="1" applyBorder="1"/>
    <xf numFmtId="0" fontId="3" fillId="0" borderId="0" xfId="0" applyFont="1"/>
    <xf numFmtId="0" fontId="3" fillId="2" borderId="1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4" fillId="2" borderId="19" xfId="0" applyFont="1" applyFill="1" applyBorder="1" applyAlignment="1">
      <alignment vertical="center" wrapText="1"/>
    </xf>
    <xf numFmtId="0" fontId="4" fillId="2" borderId="19" xfId="0" applyFont="1" applyFill="1" applyBorder="1" applyAlignment="1">
      <alignment horizontal="left" vertical="center" wrapText="1"/>
    </xf>
    <xf numFmtId="0" fontId="3" fillId="2" borderId="11" xfId="0" applyFont="1" applyFill="1" applyBorder="1" applyAlignment="1">
      <alignment horizontal="left" vertical="center"/>
    </xf>
    <xf numFmtId="0" fontId="3" fillId="2" borderId="15" xfId="0" applyFont="1" applyFill="1" applyBorder="1" applyAlignment="1">
      <alignment horizontal="left" vertical="center"/>
    </xf>
    <xf numFmtId="0" fontId="3" fillId="4" borderId="22" xfId="0" applyFont="1" applyFill="1" applyBorder="1" applyAlignment="1">
      <alignment horizontal="left" vertical="center" wrapText="1"/>
    </xf>
    <xf numFmtId="0" fontId="3" fillId="2" borderId="23" xfId="0" applyFont="1" applyFill="1" applyBorder="1" applyAlignment="1">
      <alignment horizontal="left" vertical="center"/>
    </xf>
    <xf numFmtId="0" fontId="3" fillId="2" borderId="24" xfId="0" applyFont="1" applyFill="1" applyBorder="1" applyAlignment="1">
      <alignment horizontal="left" vertical="center" wrapText="1"/>
    </xf>
    <xf numFmtId="0" fontId="3" fillId="4" borderId="25" xfId="0" applyFont="1" applyFill="1" applyBorder="1" applyAlignment="1">
      <alignment horizontal="left" vertical="center"/>
    </xf>
    <xf numFmtId="0" fontId="8" fillId="2" borderId="4" xfId="0" applyFont="1" applyFill="1" applyBorder="1"/>
    <xf numFmtId="0" fontId="9" fillId="6" borderId="36" xfId="0" applyFont="1" applyFill="1" applyBorder="1" applyAlignment="1">
      <alignment horizontal="center" vertical="center" textRotation="90" wrapText="1"/>
    </xf>
    <xf numFmtId="0" fontId="10" fillId="0" borderId="0" xfId="0" applyFont="1"/>
    <xf numFmtId="0" fontId="7" fillId="9" borderId="43" xfId="0" applyFont="1" applyFill="1" applyBorder="1" applyAlignment="1">
      <alignment horizontal="center" vertical="center" wrapText="1"/>
    </xf>
    <xf numFmtId="0" fontId="7" fillId="9" borderId="44" xfId="0" applyFont="1" applyFill="1" applyBorder="1" applyAlignment="1">
      <alignment horizontal="center" vertical="center" wrapText="1"/>
    </xf>
    <xf numFmtId="0" fontId="9" fillId="6" borderId="46" xfId="0" applyFont="1" applyFill="1" applyBorder="1" applyAlignment="1">
      <alignment horizontal="center" vertical="center" wrapText="1"/>
    </xf>
    <xf numFmtId="0" fontId="9" fillId="6" borderId="46" xfId="0" applyFont="1" applyFill="1" applyBorder="1" applyAlignment="1">
      <alignment horizontal="center" vertical="center" textRotation="90" wrapText="1"/>
    </xf>
    <xf numFmtId="0" fontId="9" fillId="8" borderId="47" xfId="0" applyFont="1" applyFill="1" applyBorder="1" applyAlignment="1">
      <alignment horizontal="center" vertical="center" textRotation="90" wrapText="1"/>
    </xf>
    <xf numFmtId="0" fontId="10" fillId="0" borderId="0" xfId="0" applyFont="1" applyAlignment="1">
      <alignment wrapText="1"/>
    </xf>
    <xf numFmtId="0" fontId="5" fillId="0" borderId="32" xfId="0" applyFont="1" applyBorder="1" applyAlignment="1">
      <alignment horizontal="center" vertical="center" wrapText="1"/>
    </xf>
    <xf numFmtId="0" fontId="5" fillId="2" borderId="36" xfId="0" applyFont="1" applyFill="1" applyBorder="1" applyAlignment="1">
      <alignment horizontal="center" vertical="center" wrapText="1"/>
    </xf>
    <xf numFmtId="0" fontId="5" fillId="2" borderId="50" xfId="0" applyFont="1" applyFill="1" applyBorder="1" applyAlignment="1">
      <alignment horizontal="center" vertical="center" wrapText="1"/>
    </xf>
    <xf numFmtId="0" fontId="5" fillId="2" borderId="36" xfId="0" applyFont="1" applyFill="1" applyBorder="1" applyAlignment="1">
      <alignment vertical="center" wrapText="1"/>
    </xf>
    <xf numFmtId="0" fontId="5" fillId="0" borderId="36" xfId="0" applyFont="1" applyBorder="1" applyAlignment="1">
      <alignment vertical="center" wrapText="1"/>
    </xf>
    <xf numFmtId="0" fontId="5" fillId="0" borderId="35" xfId="0" applyFont="1" applyBorder="1" applyAlignment="1">
      <alignment horizontal="center" vertical="center" wrapText="1"/>
    </xf>
    <xf numFmtId="0" fontId="7" fillId="0" borderId="51" xfId="0" applyFont="1" applyBorder="1" applyAlignment="1">
      <alignment horizontal="center" vertical="center"/>
    </xf>
    <xf numFmtId="0" fontId="5" fillId="0" borderId="36" xfId="0" applyFont="1" applyBorder="1" applyAlignment="1">
      <alignment horizontal="center" vertical="center" wrapText="1"/>
    </xf>
    <xf numFmtId="0" fontId="5" fillId="0" borderId="32" xfId="0" applyFont="1" applyBorder="1" applyAlignment="1">
      <alignment horizontal="left" vertical="center"/>
    </xf>
    <xf numFmtId="0" fontId="5" fillId="0" borderId="32" xfId="0" applyFont="1" applyBorder="1" applyAlignment="1">
      <alignment horizontal="left" vertical="center" wrapText="1"/>
    </xf>
    <xf numFmtId="0" fontId="5" fillId="0" borderId="36" xfId="0" applyFont="1" applyBorder="1" applyAlignment="1">
      <alignment horizontal="left" vertical="center" wrapText="1"/>
    </xf>
    <xf numFmtId="0" fontId="5" fillId="0" borderId="36" xfId="0" applyFont="1" applyBorder="1" applyAlignment="1">
      <alignment horizontal="left" vertical="center" wrapText="1"/>
    </xf>
    <xf numFmtId="0" fontId="5" fillId="8" borderId="36" xfId="0" applyFont="1" applyFill="1" applyBorder="1" applyAlignment="1">
      <alignment horizontal="center" vertical="center" wrapText="1"/>
    </xf>
    <xf numFmtId="0" fontId="5" fillId="0" borderId="36" xfId="0" applyFont="1" applyBorder="1" applyAlignment="1">
      <alignment horizontal="center" vertical="center" wrapText="1"/>
    </xf>
    <xf numFmtId="9" fontId="5" fillId="8" borderId="52" xfId="0" applyNumberFormat="1" applyFont="1" applyFill="1" applyBorder="1" applyAlignment="1">
      <alignment horizontal="center" vertical="center" wrapText="1"/>
    </xf>
    <xf numFmtId="0" fontId="5" fillId="8" borderId="53" xfId="0" applyFont="1" applyFill="1" applyBorder="1" applyAlignment="1">
      <alignment horizontal="center" vertical="center"/>
    </xf>
    <xf numFmtId="164" fontId="5" fillId="8" borderId="36" xfId="0" applyNumberFormat="1" applyFont="1" applyFill="1" applyBorder="1" applyAlignment="1">
      <alignment horizontal="center" vertical="center" wrapText="1"/>
    </xf>
    <xf numFmtId="0" fontId="5" fillId="8" borderId="36" xfId="0" applyFont="1" applyFill="1" applyBorder="1" applyAlignment="1">
      <alignment horizontal="center" vertical="center"/>
    </xf>
    <xf numFmtId="0" fontId="5" fillId="0" borderId="52" xfId="0" applyFont="1" applyBorder="1" applyAlignment="1">
      <alignment horizontal="center" vertical="center"/>
    </xf>
    <xf numFmtId="0" fontId="5" fillId="0" borderId="51" xfId="0" applyFont="1" applyBorder="1" applyAlignment="1">
      <alignment horizontal="center" vertical="center" wrapText="1"/>
    </xf>
    <xf numFmtId="0" fontId="5" fillId="0" borderId="51" xfId="0" applyFont="1" applyBorder="1" applyAlignment="1">
      <alignment horizontal="center" vertical="center" wrapText="1"/>
    </xf>
    <xf numFmtId="0" fontId="5" fillId="2" borderId="44" xfId="0" applyFont="1" applyFill="1" applyBorder="1" applyAlignment="1">
      <alignment horizontal="center" vertical="center" wrapText="1"/>
    </xf>
    <xf numFmtId="0" fontId="5" fillId="0" borderId="44" xfId="0" applyFont="1" applyBorder="1" applyAlignment="1">
      <alignment vertical="center" wrapText="1"/>
    </xf>
    <xf numFmtId="0" fontId="7" fillId="0" borderId="54" xfId="0" applyFont="1" applyBorder="1" applyAlignment="1">
      <alignment horizontal="center" vertical="center"/>
    </xf>
    <xf numFmtId="0" fontId="5" fillId="2" borderId="44" xfId="0" applyFont="1" applyFill="1" applyBorder="1" applyAlignment="1">
      <alignment horizontal="left" vertical="center"/>
    </xf>
    <xf numFmtId="0" fontId="5" fillId="2" borderId="44" xfId="0" applyFont="1" applyFill="1" applyBorder="1" applyAlignment="1">
      <alignment horizontal="left" vertical="center" wrapText="1"/>
    </xf>
    <xf numFmtId="0" fontId="5" fillId="2" borderId="44" xfId="0" applyFont="1" applyFill="1" applyBorder="1" applyAlignment="1">
      <alignment horizontal="left" vertical="center" wrapText="1"/>
    </xf>
    <xf numFmtId="0" fontId="5" fillId="0" borderId="44" xfId="0" applyFont="1" applyBorder="1" applyAlignment="1">
      <alignment horizontal="left" vertical="center" wrapText="1"/>
    </xf>
    <xf numFmtId="0" fontId="5" fillId="8" borderId="44" xfId="0" applyFont="1" applyFill="1" applyBorder="1" applyAlignment="1">
      <alignment horizontal="center" vertical="center" wrapText="1"/>
    </xf>
    <xf numFmtId="0" fontId="5" fillId="0" borderId="44" xfId="0" applyFont="1" applyBorder="1" applyAlignment="1">
      <alignment horizontal="center" vertical="center" wrapText="1"/>
    </xf>
    <xf numFmtId="9" fontId="5" fillId="8" borderId="19" xfId="0" applyNumberFormat="1" applyFont="1" applyFill="1" applyBorder="1" applyAlignment="1">
      <alignment horizontal="center" vertical="center" wrapText="1"/>
    </xf>
    <xf numFmtId="0" fontId="5" fillId="8" borderId="55" xfId="0" applyFont="1" applyFill="1" applyBorder="1" applyAlignment="1">
      <alignment horizontal="center" vertical="center"/>
    </xf>
    <xf numFmtId="164" fontId="5" fillId="8" borderId="44" xfId="0" applyNumberFormat="1" applyFont="1" applyFill="1" applyBorder="1" applyAlignment="1">
      <alignment horizontal="center" vertical="center" wrapText="1"/>
    </xf>
    <xf numFmtId="0" fontId="5" fillId="8" borderId="44" xfId="0" applyFont="1" applyFill="1" applyBorder="1" applyAlignment="1">
      <alignment horizontal="center" vertical="center"/>
    </xf>
    <xf numFmtId="0" fontId="5" fillId="0" borderId="19" xfId="0" applyFont="1" applyBorder="1" applyAlignment="1">
      <alignment horizontal="center" vertical="center"/>
    </xf>
    <xf numFmtId="0" fontId="5" fillId="0" borderId="54"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19" xfId="0" applyFont="1" applyBorder="1" applyAlignment="1">
      <alignment vertical="center" wrapText="1"/>
    </xf>
    <xf numFmtId="0" fontId="5" fillId="2" borderId="46" xfId="0" applyFont="1" applyFill="1" applyBorder="1" applyAlignment="1">
      <alignment horizontal="center" vertical="center" wrapText="1"/>
    </xf>
    <xf numFmtId="0" fontId="5" fillId="0" borderId="56" xfId="0" applyFont="1" applyBorder="1" applyAlignment="1">
      <alignment vertical="center" wrapText="1"/>
    </xf>
    <xf numFmtId="0" fontId="7" fillId="0" borderId="18" xfId="0" applyFont="1" applyBorder="1" applyAlignment="1">
      <alignment horizontal="center" vertical="center"/>
    </xf>
    <xf numFmtId="0" fontId="5" fillId="2" borderId="46" xfId="0" applyFont="1" applyFill="1" applyBorder="1" applyAlignment="1">
      <alignment horizontal="left" vertical="center"/>
    </xf>
    <xf numFmtId="0" fontId="5" fillId="0" borderId="44" xfId="0" applyFont="1" applyBorder="1" applyAlignment="1">
      <alignment horizontal="left" vertical="center"/>
    </xf>
    <xf numFmtId="0" fontId="5" fillId="8" borderId="46" xfId="0" applyFont="1" applyFill="1" applyBorder="1" applyAlignment="1">
      <alignment horizontal="center" vertical="center" wrapText="1"/>
    </xf>
    <xf numFmtId="0" fontId="5" fillId="0" borderId="56" xfId="0" applyFont="1" applyBorder="1" applyAlignment="1">
      <alignment horizontal="center" vertical="center" wrapText="1"/>
    </xf>
    <xf numFmtId="9" fontId="5" fillId="8" borderId="47" xfId="0" applyNumberFormat="1" applyFont="1" applyFill="1" applyBorder="1" applyAlignment="1">
      <alignment horizontal="center" vertical="center" wrapText="1"/>
    </xf>
    <xf numFmtId="0" fontId="5" fillId="0" borderId="54" xfId="0" applyFont="1" applyBorder="1" applyAlignment="1">
      <alignment horizontal="center" vertical="center" wrapText="1"/>
    </xf>
    <xf numFmtId="165" fontId="5" fillId="0" borderId="44" xfId="0" applyNumberFormat="1" applyFont="1" applyBorder="1" applyAlignment="1">
      <alignment horizontal="center" vertical="center" wrapText="1"/>
    </xf>
    <xf numFmtId="0" fontId="5" fillId="2" borderId="57" xfId="0" applyFont="1" applyFill="1" applyBorder="1" applyAlignment="1">
      <alignment horizontal="center" vertical="center" wrapText="1"/>
    </xf>
    <xf numFmtId="0" fontId="7" fillId="0" borderId="58" xfId="0" applyFont="1" applyBorder="1" applyAlignment="1">
      <alignment horizontal="center" vertical="center"/>
    </xf>
    <xf numFmtId="0" fontId="5" fillId="0" borderId="48"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57" xfId="0" applyFont="1" applyBorder="1" applyAlignment="1">
      <alignment horizontal="left" vertical="center"/>
    </xf>
    <xf numFmtId="0" fontId="5" fillId="8" borderId="57" xfId="0" applyFont="1" applyFill="1" applyBorder="1" applyAlignment="1">
      <alignment horizontal="center" vertical="center" wrapText="1"/>
    </xf>
    <xf numFmtId="9" fontId="5" fillId="8" borderId="59" xfId="0" applyNumberFormat="1" applyFont="1" applyFill="1" applyBorder="1" applyAlignment="1">
      <alignment horizontal="center" vertical="center" wrapText="1"/>
    </xf>
    <xf numFmtId="0" fontId="5" fillId="0" borderId="45" xfId="0" applyFont="1" applyBorder="1" applyAlignment="1">
      <alignment horizontal="center" vertical="center" wrapText="1"/>
    </xf>
    <xf numFmtId="0" fontId="7" fillId="0" borderId="21" xfId="0" applyFont="1" applyBorder="1" applyAlignment="1">
      <alignment horizontal="center" vertical="center"/>
    </xf>
    <xf numFmtId="0" fontId="5" fillId="0" borderId="60" xfId="0" applyFont="1" applyBorder="1" applyAlignment="1">
      <alignment horizontal="left" vertical="center"/>
    </xf>
    <xf numFmtId="0" fontId="5" fillId="8" borderId="50" xfId="0" applyFont="1" applyFill="1" applyBorder="1" applyAlignment="1">
      <alignment horizontal="center" vertical="center" wrapText="1"/>
    </xf>
    <xf numFmtId="0" fontId="5" fillId="0" borderId="60" xfId="0" applyFont="1" applyBorder="1" applyAlignment="1">
      <alignment horizontal="center" vertical="center" wrapText="1"/>
    </xf>
    <xf numFmtId="9" fontId="5" fillId="8" borderId="63" xfId="0" applyNumberFormat="1" applyFont="1" applyFill="1" applyBorder="1" applyAlignment="1">
      <alignment horizontal="center" vertical="center" wrapText="1"/>
    </xf>
    <xf numFmtId="164" fontId="5" fillId="8" borderId="57" xfId="0" applyNumberFormat="1" applyFont="1" applyFill="1" applyBorder="1" applyAlignment="1">
      <alignment horizontal="center" vertical="center" wrapText="1"/>
    </xf>
    <xf numFmtId="0" fontId="5" fillId="8" borderId="57" xfId="0" applyFont="1" applyFill="1" applyBorder="1" applyAlignment="1">
      <alignment horizontal="center" vertical="center"/>
    </xf>
    <xf numFmtId="0" fontId="5" fillId="0" borderId="59" xfId="0" applyFont="1" applyBorder="1" applyAlignment="1">
      <alignment horizontal="center" vertical="center"/>
    </xf>
    <xf numFmtId="0" fontId="5" fillId="0" borderId="58" xfId="0" applyFont="1" applyBorder="1" applyAlignment="1">
      <alignment horizontal="center" vertical="center" wrapText="1"/>
    </xf>
    <xf numFmtId="165" fontId="5" fillId="0" borderId="57" xfId="0" applyNumberFormat="1" applyFont="1" applyBorder="1" applyAlignment="1">
      <alignment horizontal="center" vertical="center" wrapText="1"/>
    </xf>
    <xf numFmtId="0" fontId="5" fillId="2" borderId="36" xfId="0" applyFont="1" applyFill="1" applyBorder="1" applyAlignment="1">
      <alignment horizontal="center" vertical="center" wrapText="1"/>
    </xf>
    <xf numFmtId="0" fontId="5" fillId="0" borderId="36" xfId="0" applyFont="1" applyBorder="1" applyAlignment="1">
      <alignment horizontal="left" vertical="center"/>
    </xf>
    <xf numFmtId="165" fontId="5" fillId="0" borderId="36" xfId="0" applyNumberFormat="1" applyFont="1" applyBorder="1" applyAlignment="1">
      <alignment horizontal="center" vertical="center" wrapText="1"/>
    </xf>
    <xf numFmtId="164" fontId="5" fillId="8" borderId="50" xfId="0" applyNumberFormat="1" applyFont="1" applyFill="1" applyBorder="1" applyAlignment="1">
      <alignment horizontal="center" vertical="center" wrapText="1"/>
    </xf>
    <xf numFmtId="0" fontId="5" fillId="8" borderId="50" xfId="0" applyFont="1" applyFill="1" applyBorder="1" applyAlignment="1">
      <alignment horizontal="center" vertical="center"/>
    </xf>
    <xf numFmtId="0" fontId="5" fillId="0" borderId="64" xfId="0" applyFont="1" applyBorder="1" applyAlignment="1">
      <alignment horizontal="center" vertical="center"/>
    </xf>
    <xf numFmtId="0" fontId="5" fillId="0" borderId="21" xfId="0" applyFont="1" applyBorder="1" applyAlignment="1">
      <alignment horizontal="center" vertical="center" wrapText="1"/>
    </xf>
    <xf numFmtId="165" fontId="5" fillId="0" borderId="60" xfId="0" applyNumberFormat="1" applyFont="1" applyBorder="1" applyAlignment="1">
      <alignment horizontal="center" vertical="center" wrapText="1"/>
    </xf>
    <xf numFmtId="0" fontId="12" fillId="5" borderId="44" xfId="0" applyFont="1" applyFill="1" applyBorder="1" applyAlignment="1">
      <alignment vertical="center"/>
    </xf>
    <xf numFmtId="0" fontId="12" fillId="5" borderId="44" xfId="0" applyFont="1" applyFill="1" applyBorder="1" applyAlignment="1">
      <alignment horizontal="center" vertical="center"/>
    </xf>
    <xf numFmtId="0" fontId="13" fillId="0" borderId="44" xfId="0" applyFont="1" applyBorder="1" applyAlignment="1">
      <alignment vertical="center" wrapText="1"/>
    </xf>
    <xf numFmtId="0" fontId="7" fillId="6" borderId="36" xfId="0" applyFont="1" applyFill="1" applyBorder="1" applyAlignment="1">
      <alignment horizontal="center" vertical="center" textRotation="90" wrapText="1"/>
    </xf>
    <xf numFmtId="0" fontId="7" fillId="6" borderId="69" xfId="0" applyFont="1" applyFill="1" applyBorder="1" applyAlignment="1">
      <alignment horizontal="center" vertical="center" wrapText="1"/>
    </xf>
    <xf numFmtId="0" fontId="7" fillId="6" borderId="46" xfId="0" applyFont="1" applyFill="1" applyBorder="1" applyAlignment="1">
      <alignment horizontal="center" vertical="center" wrapText="1"/>
    </xf>
    <xf numFmtId="0" fontId="7" fillId="6" borderId="46" xfId="0" applyFont="1" applyFill="1" applyBorder="1" applyAlignment="1">
      <alignment horizontal="center" vertical="center" textRotation="90" wrapText="1"/>
    </xf>
    <xf numFmtId="0" fontId="7" fillId="8" borderId="47" xfId="0" applyFont="1" applyFill="1" applyBorder="1" applyAlignment="1">
      <alignment horizontal="center" vertical="center" textRotation="90" wrapText="1"/>
    </xf>
    <xf numFmtId="0" fontId="5" fillId="0" borderId="52" xfId="0" applyFont="1" applyBorder="1" applyAlignment="1">
      <alignment horizontal="center" vertical="center" wrapText="1"/>
    </xf>
    <xf numFmtId="9" fontId="5" fillId="8" borderId="36" xfId="0" applyNumberFormat="1" applyFont="1" applyFill="1" applyBorder="1" applyAlignment="1">
      <alignment horizontal="center" vertical="center" wrapText="1"/>
    </xf>
    <xf numFmtId="9" fontId="5" fillId="8" borderId="36" xfId="0" applyNumberFormat="1" applyFont="1" applyFill="1" applyBorder="1" applyAlignment="1">
      <alignment horizontal="center" vertical="center"/>
    </xf>
    <xf numFmtId="0" fontId="5" fillId="8" borderId="52" xfId="0" applyFont="1" applyFill="1" applyBorder="1" applyAlignment="1">
      <alignment horizontal="center" vertical="center"/>
    </xf>
    <xf numFmtId="0" fontId="5" fillId="0" borderId="79" xfId="0" applyFont="1" applyBorder="1" applyAlignment="1">
      <alignment horizontal="center" vertical="center" wrapText="1"/>
    </xf>
    <xf numFmtId="0" fontId="5" fillId="0" borderId="48" xfId="0" applyFont="1" applyBorder="1" applyAlignment="1">
      <alignment horizontal="left" vertical="center" wrapText="1"/>
    </xf>
    <xf numFmtId="0" fontId="5" fillId="0" borderId="59" xfId="0" applyFont="1" applyBorder="1" applyAlignment="1">
      <alignment horizontal="center" vertical="center" wrapText="1"/>
    </xf>
    <xf numFmtId="9" fontId="5" fillId="8" borderId="44" xfId="0" applyNumberFormat="1" applyFont="1" applyFill="1" applyBorder="1" applyAlignment="1">
      <alignment horizontal="center" vertical="center" wrapText="1"/>
    </xf>
    <xf numFmtId="9" fontId="5" fillId="8" borderId="44" xfId="0" applyNumberFormat="1" applyFont="1" applyFill="1" applyBorder="1" applyAlignment="1">
      <alignment horizontal="center" vertical="center"/>
    </xf>
    <xf numFmtId="9" fontId="5" fillId="8" borderId="50" xfId="0" applyNumberFormat="1" applyFont="1" applyFill="1" applyBorder="1" applyAlignment="1">
      <alignment horizontal="center" vertical="center" wrapText="1"/>
    </xf>
    <xf numFmtId="0" fontId="5" fillId="8" borderId="19" xfId="0" applyFont="1" applyFill="1" applyBorder="1" applyAlignment="1">
      <alignment horizontal="center" vertical="center"/>
    </xf>
    <xf numFmtId="0" fontId="5" fillId="0" borderId="80" xfId="0" applyFont="1" applyBorder="1" applyAlignment="1">
      <alignment horizontal="center" vertical="center" wrapText="1"/>
    </xf>
    <xf numFmtId="0" fontId="5" fillId="0" borderId="44" xfId="0" applyFont="1" applyBorder="1" applyAlignment="1">
      <alignment horizontal="left" vertical="center" wrapText="1"/>
    </xf>
    <xf numFmtId="0" fontId="11" fillId="0" borderId="51" xfId="0" applyFont="1" applyBorder="1" applyAlignment="1">
      <alignment horizontal="center" vertical="center"/>
    </xf>
    <xf numFmtId="0" fontId="5" fillId="0" borderId="44" xfId="0" applyFont="1" applyBorder="1" applyAlignment="1">
      <alignment horizontal="center" vertical="center"/>
    </xf>
    <xf numFmtId="0" fontId="5" fillId="0" borderId="57" xfId="0" applyFont="1" applyBorder="1" applyAlignment="1">
      <alignment horizontal="center" vertical="center"/>
    </xf>
    <xf numFmtId="0" fontId="5" fillId="8" borderId="81" xfId="0" applyFont="1" applyFill="1" applyBorder="1" applyAlignment="1">
      <alignment horizontal="center" vertical="center"/>
    </xf>
    <xf numFmtId="0" fontId="5" fillId="0" borderId="60" xfId="0" applyFont="1" applyBorder="1" applyAlignment="1">
      <alignment horizontal="center" vertical="center"/>
    </xf>
    <xf numFmtId="0" fontId="5" fillId="8" borderId="83" xfId="0" applyFont="1" applyFill="1" applyBorder="1" applyAlignment="1">
      <alignment horizontal="center" vertical="center"/>
    </xf>
    <xf numFmtId="0" fontId="14" fillId="11" borderId="4" xfId="0" applyFont="1" applyFill="1" applyBorder="1"/>
    <xf numFmtId="0" fontId="14" fillId="11" borderId="86" xfId="0" applyFont="1" applyFill="1" applyBorder="1"/>
    <xf numFmtId="0" fontId="15" fillId="0" borderId="0" xfId="0" applyFont="1"/>
    <xf numFmtId="0" fontId="4" fillId="0" borderId="0" xfId="0" applyFont="1"/>
    <xf numFmtId="0" fontId="3" fillId="0" borderId="44" xfId="0" applyFont="1" applyBorder="1" applyAlignment="1">
      <alignment horizontal="center" vertical="center"/>
    </xf>
    <xf numFmtId="0" fontId="4" fillId="0" borderId="44" xfId="0" applyFont="1" applyBorder="1" applyAlignment="1">
      <alignment horizontal="center" vertical="center"/>
    </xf>
    <xf numFmtId="0" fontId="4" fillId="0" borderId="0" xfId="0" applyFont="1"/>
    <xf numFmtId="0" fontId="3" fillId="0" borderId="89" xfId="0" applyFont="1" applyBorder="1" applyAlignment="1">
      <alignment horizontal="left"/>
    </xf>
    <xf numFmtId="0" fontId="3" fillId="0" borderId="89" xfId="0" applyFont="1" applyBorder="1"/>
    <xf numFmtId="0" fontId="3" fillId="0" borderId="0" xfId="0" applyFont="1"/>
    <xf numFmtId="0" fontId="3" fillId="0" borderId="0" xfId="0" applyFont="1" applyAlignment="1">
      <alignment vertical="center"/>
    </xf>
    <xf numFmtId="0" fontId="16" fillId="12" borderId="4" xfId="0" applyFont="1" applyFill="1" applyBorder="1" applyAlignment="1">
      <alignment horizontal="center" vertical="center" wrapText="1" readingOrder="1"/>
    </xf>
    <xf numFmtId="0" fontId="3" fillId="14" borderId="90" xfId="0" applyFont="1" applyFill="1" applyBorder="1"/>
    <xf numFmtId="0" fontId="16" fillId="12" borderId="54" xfId="0" applyFont="1" applyFill="1" applyBorder="1" applyAlignment="1">
      <alignment horizontal="center" vertical="center" wrapText="1" readingOrder="1"/>
    </xf>
    <xf numFmtId="0" fontId="16" fillId="12" borderId="44" xfId="0" applyFont="1" applyFill="1" applyBorder="1" applyAlignment="1">
      <alignment horizontal="center" vertical="center" wrapText="1" readingOrder="1"/>
    </xf>
    <xf numFmtId="0" fontId="16" fillId="12" borderId="19" xfId="0" applyFont="1" applyFill="1" applyBorder="1" applyAlignment="1">
      <alignment horizontal="center" vertical="center" wrapText="1" readingOrder="1"/>
    </xf>
    <xf numFmtId="0" fontId="18" fillId="13" borderId="65" xfId="0" applyFont="1" applyFill="1" applyBorder="1" applyAlignment="1">
      <alignment horizontal="center" vertical="center" wrapText="1" readingOrder="1"/>
    </xf>
    <xf numFmtId="0" fontId="18" fillId="13" borderId="66" xfId="0" applyFont="1" applyFill="1" applyBorder="1" applyAlignment="1">
      <alignment horizontal="center" vertical="center" wrapText="1" readingOrder="1"/>
    </xf>
    <xf numFmtId="0" fontId="15" fillId="0" borderId="0" xfId="0" applyFont="1"/>
    <xf numFmtId="0" fontId="19" fillId="0" borderId="0" xfId="0" applyFont="1" applyAlignment="1">
      <alignment horizontal="center" vertical="center" wrapText="1" readingOrder="1"/>
    </xf>
    <xf numFmtId="0" fontId="3" fillId="15" borderId="90" xfId="0" applyFont="1" applyFill="1" applyBorder="1"/>
    <xf numFmtId="0" fontId="4" fillId="0" borderId="0" xfId="0" applyFont="1" applyAlignment="1">
      <alignment horizontal="center" vertical="center"/>
    </xf>
    <xf numFmtId="0" fontId="4" fillId="16" borderId="4" xfId="0" applyFont="1" applyFill="1" applyBorder="1" applyAlignment="1">
      <alignment horizontal="center" vertical="center"/>
    </xf>
    <xf numFmtId="0" fontId="19" fillId="0" borderId="54" xfId="0" applyFont="1" applyBorder="1" applyAlignment="1">
      <alignment horizontal="left" vertical="center" wrapText="1" readingOrder="1"/>
    </xf>
    <xf numFmtId="9" fontId="19" fillId="0" borderId="44" xfId="0" applyNumberFormat="1" applyFont="1" applyBorder="1" applyAlignment="1">
      <alignment horizontal="center" vertical="center" wrapText="1" readingOrder="1"/>
    </xf>
    <xf numFmtId="0" fontId="19" fillId="17" borderId="19" xfId="0" applyFont="1" applyFill="1" applyBorder="1" applyAlignment="1">
      <alignment horizontal="center" vertical="center" wrapText="1" readingOrder="1"/>
    </xf>
    <xf numFmtId="9" fontId="3" fillId="0" borderId="44" xfId="0" applyNumberFormat="1" applyFont="1" applyBorder="1" applyAlignment="1">
      <alignment horizontal="center" vertical="center" readingOrder="1"/>
    </xf>
    <xf numFmtId="0" fontId="18" fillId="2" borderId="50" xfId="0" applyFont="1" applyFill="1" applyBorder="1" applyAlignment="1">
      <alignment horizontal="center" vertical="center" wrapText="1" readingOrder="1"/>
    </xf>
    <xf numFmtId="0" fontId="20" fillId="2" borderId="50" xfId="0" applyFont="1" applyFill="1" applyBorder="1" applyAlignment="1">
      <alignment horizontal="left" vertical="center" wrapText="1" readingOrder="1"/>
    </xf>
    <xf numFmtId="9" fontId="18" fillId="2" borderId="63" xfId="0" applyNumberFormat="1" applyFont="1" applyFill="1" applyBorder="1" applyAlignment="1">
      <alignment horizontal="center" vertical="center" wrapText="1" readingOrder="1"/>
    </xf>
    <xf numFmtId="0" fontId="4" fillId="18" borderId="4" xfId="0" applyFont="1" applyFill="1" applyBorder="1" applyAlignment="1">
      <alignment horizontal="center" vertical="center"/>
    </xf>
    <xf numFmtId="0" fontId="19" fillId="19" borderId="19" xfId="0" applyFont="1" applyFill="1" applyBorder="1" applyAlignment="1">
      <alignment horizontal="center" vertical="center" wrapText="1" readingOrder="1"/>
    </xf>
    <xf numFmtId="0" fontId="18" fillId="2" borderId="44" xfId="0" applyFont="1" applyFill="1" applyBorder="1" applyAlignment="1">
      <alignment horizontal="center" vertical="center" wrapText="1" readingOrder="1"/>
    </xf>
    <xf numFmtId="0" fontId="20" fillId="2" borderId="44" xfId="0" applyFont="1" applyFill="1" applyBorder="1" applyAlignment="1">
      <alignment horizontal="left" vertical="center" wrapText="1" readingOrder="1"/>
    </xf>
    <xf numFmtId="9" fontId="18" fillId="2" borderId="19" xfId="0" applyNumberFormat="1" applyFont="1" applyFill="1" applyBorder="1" applyAlignment="1">
      <alignment horizontal="center" vertical="center" wrapText="1" readingOrder="1"/>
    </xf>
    <xf numFmtId="2" fontId="3" fillId="0" borderId="0" xfId="0" applyNumberFormat="1" applyFont="1"/>
    <xf numFmtId="0" fontId="3" fillId="0" borderId="0" xfId="0" applyFont="1" applyAlignment="1">
      <alignment wrapText="1"/>
    </xf>
    <xf numFmtId="0" fontId="4" fillId="4" borderId="4" xfId="0" applyFont="1" applyFill="1" applyBorder="1" applyAlignment="1">
      <alignment horizontal="center" vertical="center"/>
    </xf>
    <xf numFmtId="0" fontId="19" fillId="20" borderId="19" xfId="0" applyFont="1" applyFill="1" applyBorder="1" applyAlignment="1">
      <alignment horizontal="center" vertical="center" wrapText="1" readingOrder="1"/>
    </xf>
    <xf numFmtId="0" fontId="3" fillId="0" borderId="0" xfId="0" applyFont="1" applyAlignment="1">
      <alignment horizontal="center" vertical="center"/>
    </xf>
    <xf numFmtId="0" fontId="3" fillId="2" borderId="4" xfId="0" applyFont="1" applyFill="1" applyBorder="1" applyAlignment="1">
      <alignment vertical="center"/>
    </xf>
    <xf numFmtId="0" fontId="4" fillId="17" borderId="4" xfId="0" applyFont="1" applyFill="1" applyBorder="1" applyAlignment="1">
      <alignment horizontal="center" vertical="center"/>
    </xf>
    <xf numFmtId="0" fontId="19" fillId="21" borderId="19" xfId="0" applyFont="1" applyFill="1" applyBorder="1" applyAlignment="1">
      <alignment horizontal="center" vertical="center" wrapText="1" readingOrder="1"/>
    </xf>
    <xf numFmtId="0" fontId="16" fillId="12" borderId="51" xfId="0" applyFont="1" applyFill="1" applyBorder="1" applyAlignment="1">
      <alignment horizontal="center" vertical="center" wrapText="1" readingOrder="1"/>
    </xf>
    <xf numFmtId="0" fontId="16" fillId="12" borderId="52" xfId="0" applyFont="1" applyFill="1" applyBorder="1" applyAlignment="1">
      <alignment horizontal="center" vertical="center" wrapText="1" readingOrder="1"/>
    </xf>
    <xf numFmtId="0" fontId="3" fillId="2" borderId="92" xfId="0" applyFont="1" applyFill="1" applyBorder="1" applyAlignment="1">
      <alignment vertical="center"/>
    </xf>
    <xf numFmtId="0" fontId="3" fillId="0" borderId="93" xfId="0" applyFont="1" applyBorder="1" applyAlignment="1">
      <alignment vertical="center"/>
    </xf>
    <xf numFmtId="0" fontId="19" fillId="0" borderId="58" xfId="0" applyFont="1" applyBorder="1" applyAlignment="1">
      <alignment horizontal="left" vertical="center" wrapText="1" readingOrder="1"/>
    </xf>
    <xf numFmtId="9" fontId="19" fillId="0" borderId="57" xfId="0" applyNumberFormat="1" applyFont="1" applyBorder="1" applyAlignment="1">
      <alignment horizontal="center" vertical="center" wrapText="1" readingOrder="1"/>
    </xf>
    <xf numFmtId="0" fontId="3" fillId="0" borderId="57" xfId="0" applyFont="1" applyBorder="1" applyAlignment="1">
      <alignment horizontal="center" vertical="center"/>
    </xf>
    <xf numFmtId="0" fontId="3" fillId="16" borderId="59" xfId="0" applyFont="1" applyFill="1" applyBorder="1" applyAlignment="1">
      <alignment horizontal="center" vertical="center" wrapText="1" readingOrder="1"/>
    </xf>
    <xf numFmtId="0" fontId="20" fillId="2" borderId="54" xfId="0" applyFont="1" applyFill="1" applyBorder="1" applyAlignment="1">
      <alignment horizontal="center" vertical="center" wrapText="1" readingOrder="1"/>
    </xf>
    <xf numFmtId="0" fontId="3" fillId="0" borderId="19" xfId="0" applyFont="1" applyBorder="1" applyAlignment="1">
      <alignment horizontal="center"/>
    </xf>
    <xf numFmtId="0" fontId="19" fillId="0" borderId="0" xfId="0" applyFont="1" applyAlignment="1">
      <alignment horizontal="left" vertical="center" readingOrder="1"/>
    </xf>
    <xf numFmtId="0" fontId="20" fillId="2" borderId="19" xfId="0" applyFont="1" applyFill="1" applyBorder="1" applyAlignment="1">
      <alignment horizontal="center" vertical="center" wrapText="1" readingOrder="1"/>
    </xf>
    <xf numFmtId="0" fontId="20" fillId="2" borderId="58" xfId="0" applyFont="1" applyFill="1" applyBorder="1" applyAlignment="1">
      <alignment horizontal="center" vertical="center" wrapText="1" readingOrder="1"/>
    </xf>
    <xf numFmtId="0" fontId="3" fillId="0" borderId="59" xfId="0" applyFont="1" applyBorder="1" applyAlignment="1">
      <alignment horizontal="center"/>
    </xf>
    <xf numFmtId="0" fontId="4" fillId="0" borderId="44" xfId="0" applyFont="1" applyBorder="1" applyAlignment="1">
      <alignment vertical="center"/>
    </xf>
    <xf numFmtId="0" fontId="16" fillId="12" borderId="95" xfId="0" applyFont="1" applyFill="1" applyBorder="1" applyAlignment="1">
      <alignment horizontal="center" vertical="center" wrapText="1" readingOrder="1"/>
    </xf>
    <xf numFmtId="0" fontId="16" fillId="12" borderId="4" xfId="0" applyFont="1" applyFill="1" applyBorder="1" applyAlignment="1">
      <alignment horizontal="center" vertical="center" wrapText="1" readingOrder="1"/>
    </xf>
    <xf numFmtId="0" fontId="16" fillId="12" borderId="96" xfId="0" applyFont="1" applyFill="1" applyBorder="1" applyAlignment="1">
      <alignment horizontal="center" vertical="center" wrapText="1" readingOrder="1"/>
    </xf>
    <xf numFmtId="9" fontId="3" fillId="0" borderId="0" xfId="0" applyNumberFormat="1" applyFont="1"/>
    <xf numFmtId="0" fontId="19" fillId="0" borderId="97" xfId="0" applyFont="1" applyBorder="1" applyAlignment="1">
      <alignment horizontal="center" vertical="center" wrapText="1" readingOrder="1"/>
    </xf>
    <xf numFmtId="0" fontId="19" fillId="17" borderId="98" xfId="0" applyFont="1" applyFill="1" applyBorder="1" applyAlignment="1">
      <alignment horizontal="center" vertical="center" wrapText="1" readingOrder="1"/>
    </xf>
    <xf numFmtId="9" fontId="3" fillId="0" borderId="80" xfId="0" applyNumberFormat="1" applyFont="1" applyBorder="1" applyAlignment="1">
      <alignment horizontal="center"/>
    </xf>
    <xf numFmtId="0" fontId="3" fillId="0" borderId="44" xfId="0" applyFont="1" applyBorder="1" applyAlignment="1">
      <alignment horizontal="left" vertical="center"/>
    </xf>
    <xf numFmtId="9" fontId="3" fillId="0" borderId="44" xfId="0" applyNumberFormat="1" applyFont="1" applyBorder="1" applyAlignment="1">
      <alignment horizontal="center" vertical="center"/>
    </xf>
    <xf numFmtId="0" fontId="19" fillId="0" borderId="99" xfId="0" applyFont="1" applyBorder="1" applyAlignment="1">
      <alignment horizontal="center" vertical="center" wrapText="1" readingOrder="1"/>
    </xf>
    <xf numFmtId="0" fontId="19" fillId="19" borderId="100" xfId="0" applyFont="1" applyFill="1" applyBorder="1" applyAlignment="1">
      <alignment horizontal="center" vertical="center" wrapText="1" readingOrder="1"/>
    </xf>
    <xf numFmtId="0" fontId="3" fillId="2" borderId="4" xfId="0" applyFont="1" applyFill="1" applyBorder="1" applyAlignment="1">
      <alignment vertical="center"/>
    </xf>
    <xf numFmtId="0" fontId="3" fillId="0" borderId="93" xfId="0" applyFont="1" applyBorder="1"/>
    <xf numFmtId="0" fontId="19" fillId="20" borderId="100" xfId="0" applyFont="1" applyFill="1" applyBorder="1" applyAlignment="1">
      <alignment horizontal="center" vertical="center" wrapText="1" readingOrder="1"/>
    </xf>
    <xf numFmtId="0" fontId="18" fillId="2" borderId="57" xfId="0" applyFont="1" applyFill="1" applyBorder="1" applyAlignment="1">
      <alignment horizontal="center" vertical="center" wrapText="1" readingOrder="1"/>
    </xf>
    <xf numFmtId="0" fontId="20" fillId="2" borderId="57" xfId="0" applyFont="1" applyFill="1" applyBorder="1" applyAlignment="1">
      <alignment horizontal="left" vertical="center" wrapText="1" readingOrder="1"/>
    </xf>
    <xf numFmtId="0" fontId="20" fillId="2" borderId="59" xfId="0" applyFont="1" applyFill="1" applyBorder="1" applyAlignment="1">
      <alignment horizontal="center" vertical="center" wrapText="1" readingOrder="1"/>
    </xf>
    <xf numFmtId="0" fontId="3" fillId="0" borderId="101" xfId="0" applyFont="1" applyBorder="1"/>
    <xf numFmtId="0" fontId="19" fillId="21" borderId="100" xfId="0" applyFont="1" applyFill="1" applyBorder="1" applyAlignment="1">
      <alignment horizontal="center" vertical="center" wrapText="1" readingOrder="1"/>
    </xf>
    <xf numFmtId="0" fontId="23" fillId="16" borderId="100" xfId="0" applyFont="1" applyFill="1" applyBorder="1" applyAlignment="1">
      <alignment horizontal="center" vertical="center" wrapText="1" readingOrder="1"/>
    </xf>
    <xf numFmtId="0" fontId="3" fillId="0" borderId="80" xfId="0" applyFont="1" applyBorder="1" applyAlignment="1">
      <alignment horizontal="center"/>
    </xf>
    <xf numFmtId="0" fontId="19" fillId="0" borderId="97" xfId="0" applyFont="1" applyBorder="1" applyAlignment="1">
      <alignment horizontal="left" vertical="center" wrapText="1" readingOrder="1"/>
    </xf>
    <xf numFmtId="0" fontId="19" fillId="0" borderId="99" xfId="0" applyFont="1" applyBorder="1" applyAlignment="1">
      <alignment horizontal="left" vertical="center" wrapText="1" readingOrder="1"/>
    </xf>
    <xf numFmtId="0" fontId="19" fillId="0" borderId="104" xfId="0" applyFont="1" applyBorder="1" applyAlignment="1">
      <alignment horizontal="left" vertical="center" wrapText="1" readingOrder="1"/>
    </xf>
    <xf numFmtId="0" fontId="23" fillId="16" borderId="105" xfId="0" applyFont="1" applyFill="1" applyBorder="1" applyAlignment="1">
      <alignment horizontal="center" vertical="center" wrapText="1" readingOrder="1"/>
    </xf>
    <xf numFmtId="9" fontId="3" fillId="0" borderId="82" xfId="0" applyNumberFormat="1" applyFont="1" applyBorder="1" applyAlignment="1">
      <alignment horizontal="center"/>
    </xf>
    <xf numFmtId="0" fontId="5" fillId="0" borderId="27" xfId="0" applyFont="1" applyBorder="1" applyAlignment="1">
      <alignment horizontal="left" vertical="center" wrapText="1"/>
    </xf>
    <xf numFmtId="0" fontId="3" fillId="0" borderId="0" xfId="0" applyFont="1" applyAlignment="1">
      <alignment horizontal="left"/>
    </xf>
    <xf numFmtId="0" fontId="0" fillId="0" borderId="0" xfId="0" applyFont="1" applyAlignment="1">
      <alignment horizontal="left"/>
    </xf>
    <xf numFmtId="0" fontId="5" fillId="2" borderId="56" xfId="0" applyFont="1" applyFill="1" applyBorder="1" applyAlignment="1">
      <alignment horizontal="center" vertical="center" wrapText="1"/>
    </xf>
    <xf numFmtId="0" fontId="5" fillId="0" borderId="69" xfId="0" applyFont="1" applyBorder="1" applyAlignment="1">
      <alignment horizontal="center" vertical="center" wrapText="1"/>
    </xf>
    <xf numFmtId="0" fontId="5" fillId="0" borderId="56" xfId="0" applyFont="1" applyBorder="1" applyAlignment="1">
      <alignment horizontal="left" vertical="center" wrapText="1"/>
    </xf>
    <xf numFmtId="0" fontId="5" fillId="0" borderId="56" xfId="0" applyFont="1" applyBorder="1" applyAlignment="1">
      <alignment horizontal="left" vertical="center"/>
    </xf>
    <xf numFmtId="0" fontId="5" fillId="0" borderId="69" xfId="0" applyFont="1" applyBorder="1" applyAlignment="1">
      <alignment horizontal="left" vertical="center"/>
    </xf>
    <xf numFmtId="0" fontId="5" fillId="8" borderId="56" xfId="0" applyFont="1" applyFill="1" applyBorder="1" applyAlignment="1">
      <alignment horizontal="center" vertical="center" wrapText="1"/>
    </xf>
    <xf numFmtId="0" fontId="5" fillId="8" borderId="72" xfId="0" applyFont="1" applyFill="1" applyBorder="1" applyAlignment="1">
      <alignment horizontal="center" vertical="center"/>
    </xf>
    <xf numFmtId="164" fontId="5" fillId="8" borderId="56" xfId="0" applyNumberFormat="1" applyFont="1" applyFill="1" applyBorder="1" applyAlignment="1">
      <alignment horizontal="center" vertical="center" wrapText="1"/>
    </xf>
    <xf numFmtId="0" fontId="5" fillId="8" borderId="56" xfId="0" applyFont="1" applyFill="1" applyBorder="1" applyAlignment="1">
      <alignment horizontal="center" vertical="center"/>
    </xf>
    <xf numFmtId="0" fontId="5" fillId="0" borderId="47" xfId="0" applyFont="1" applyBorder="1" applyAlignment="1">
      <alignment horizontal="center" vertical="center"/>
    </xf>
    <xf numFmtId="0" fontId="5" fillId="0" borderId="18" xfId="0" applyFont="1" applyBorder="1" applyAlignment="1">
      <alignment horizontal="center" vertical="center" wrapText="1"/>
    </xf>
    <xf numFmtId="0" fontId="5" fillId="0" borderId="72" xfId="0" applyFont="1" applyBorder="1" applyAlignment="1">
      <alignment horizontal="left" vertical="center" wrapText="1"/>
    </xf>
    <xf numFmtId="165" fontId="5" fillId="0" borderId="56" xfId="0" applyNumberFormat="1" applyFont="1" applyBorder="1" applyAlignment="1">
      <alignment horizontal="center" vertical="center" wrapText="1"/>
    </xf>
    <xf numFmtId="0" fontId="5" fillId="0" borderId="47" xfId="0" applyFont="1" applyBorder="1" applyAlignment="1">
      <alignment vertical="center" wrapText="1"/>
    </xf>
    <xf numFmtId="0" fontId="11" fillId="0" borderId="106" xfId="0" applyFont="1" applyBorder="1" applyAlignment="1">
      <alignment horizontal="center" vertical="center"/>
    </xf>
    <xf numFmtId="0" fontId="5" fillId="0" borderId="107" xfId="0" applyFont="1" applyBorder="1" applyAlignment="1">
      <alignment horizontal="center" vertical="center" wrapText="1"/>
    </xf>
    <xf numFmtId="0" fontId="5" fillId="8" borderId="107" xfId="0" applyFont="1" applyFill="1" applyBorder="1" applyAlignment="1">
      <alignment horizontal="center" vertical="center" wrapText="1"/>
    </xf>
    <xf numFmtId="0" fontId="5" fillId="2" borderId="107" xfId="0" applyFont="1" applyFill="1" applyBorder="1" applyAlignment="1">
      <alignment horizontal="center" vertical="center" wrapText="1"/>
    </xf>
    <xf numFmtId="0" fontId="5" fillId="0" borderId="107" xfId="0" applyFont="1" applyBorder="1" applyAlignment="1">
      <alignment vertical="center" wrapText="1"/>
    </xf>
    <xf numFmtId="0" fontId="5" fillId="10" borderId="107" xfId="0" applyFont="1" applyFill="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8" borderId="107" xfId="0" applyFont="1" applyFill="1" applyBorder="1" applyAlignment="1">
      <alignment horizontal="center" vertical="center" textRotation="90"/>
    </xf>
    <xf numFmtId="9" fontId="5" fillId="8" borderId="107" xfId="0" applyNumberFormat="1" applyFont="1" applyFill="1" applyBorder="1" applyAlignment="1">
      <alignment horizontal="center" vertical="center" wrapText="1"/>
    </xf>
    <xf numFmtId="9" fontId="5" fillId="8" borderId="107" xfId="0" applyNumberFormat="1" applyFont="1" applyFill="1" applyBorder="1" applyAlignment="1">
      <alignment horizontal="center" vertical="center" textRotation="90"/>
    </xf>
    <xf numFmtId="0" fontId="5" fillId="8" borderId="108" xfId="0" applyFont="1" applyFill="1" applyBorder="1" applyAlignment="1">
      <alignment horizontal="center" vertical="center" textRotation="90"/>
    </xf>
    <xf numFmtId="0" fontId="7" fillId="0" borderId="109" xfId="0" applyFont="1" applyBorder="1" applyAlignment="1">
      <alignment horizontal="center" vertical="center"/>
    </xf>
    <xf numFmtId="0" fontId="5" fillId="0" borderId="107" xfId="0" applyFont="1" applyBorder="1" applyAlignment="1">
      <alignment horizontal="left" vertical="center"/>
    </xf>
    <xf numFmtId="0" fontId="5" fillId="0" borderId="107" xfId="0" applyFont="1" applyBorder="1" applyAlignment="1">
      <alignment horizontal="left" vertical="center" wrapText="1"/>
    </xf>
    <xf numFmtId="9" fontId="5" fillId="8" borderId="108" xfId="0" applyNumberFormat="1" applyFont="1" applyFill="1" applyBorder="1" applyAlignment="1">
      <alignment horizontal="center" vertical="center" wrapText="1"/>
    </xf>
    <xf numFmtId="0" fontId="5" fillId="8" borderId="109" xfId="0" applyFont="1" applyFill="1" applyBorder="1" applyAlignment="1">
      <alignment horizontal="center" vertical="center"/>
    </xf>
    <xf numFmtId="164" fontId="5" fillId="8" borderId="107" xfId="0" applyNumberFormat="1" applyFont="1" applyFill="1" applyBorder="1" applyAlignment="1">
      <alignment horizontal="center" vertical="center" wrapText="1"/>
    </xf>
    <xf numFmtId="0" fontId="5" fillId="8" borderId="107" xfId="0" applyFont="1" applyFill="1" applyBorder="1" applyAlignment="1">
      <alignment horizontal="center" vertical="center"/>
    </xf>
    <xf numFmtId="0" fontId="5" fillId="0" borderId="108" xfId="0" applyFont="1" applyBorder="1" applyAlignment="1">
      <alignment horizontal="center" vertical="center"/>
    </xf>
    <xf numFmtId="0" fontId="5" fillId="0" borderId="110" xfId="0" applyFont="1" applyBorder="1" applyAlignment="1">
      <alignment horizontal="left" vertical="center" wrapText="1"/>
    </xf>
    <xf numFmtId="0" fontId="5" fillId="0" borderId="111" xfId="0" applyFont="1" applyBorder="1" applyAlignment="1">
      <alignment horizontal="center" vertical="center" wrapText="1"/>
    </xf>
    <xf numFmtId="0" fontId="29" fillId="22" borderId="114" xfId="0" applyFont="1" applyFill="1" applyBorder="1" applyAlignment="1" applyProtection="1">
      <alignment horizontal="center" vertical="center"/>
      <protection locked="0"/>
    </xf>
    <xf numFmtId="0" fontId="28" fillId="0" borderId="112" xfId="0" applyFont="1" applyBorder="1" applyAlignment="1" applyProtection="1">
      <alignment horizontal="left" vertical="center" wrapText="1"/>
      <protection locked="0"/>
    </xf>
    <xf numFmtId="0" fontId="28" fillId="0" borderId="112" xfId="0" applyFont="1" applyBorder="1" applyAlignment="1" applyProtection="1">
      <alignment vertical="center"/>
      <protection locked="0"/>
    </xf>
    <xf numFmtId="0" fontId="28" fillId="0" borderId="112" xfId="0" applyFont="1" applyBorder="1" applyAlignment="1" applyProtection="1">
      <alignment horizontal="left"/>
      <protection locked="0"/>
    </xf>
    <xf numFmtId="14" fontId="30" fillId="0" borderId="116" xfId="0" applyNumberFormat="1" applyFont="1" applyBorder="1" applyAlignment="1" applyProtection="1">
      <alignment horizontal="center" vertical="center" wrapText="1"/>
      <protection locked="0"/>
    </xf>
    <xf numFmtId="0" fontId="30" fillId="0" borderId="117" xfId="0" applyFont="1" applyBorder="1" applyAlignment="1" applyProtection="1">
      <alignment vertical="center" wrapText="1"/>
      <protection locked="0"/>
    </xf>
    <xf numFmtId="14" fontId="30" fillId="0" borderId="118" xfId="0" applyNumberFormat="1" applyFont="1" applyBorder="1" applyAlignment="1" applyProtection="1">
      <alignment horizontal="center" vertical="center" wrapText="1"/>
      <protection locked="0"/>
    </xf>
    <xf numFmtId="0" fontId="30" fillId="0" borderId="119" xfId="0" applyFont="1" applyBorder="1" applyAlignment="1" applyProtection="1">
      <alignment vertical="center" wrapText="1"/>
      <protection locked="0"/>
    </xf>
    <xf numFmtId="14" fontId="30" fillId="0" borderId="120" xfId="0" applyNumberFormat="1" applyFont="1" applyBorder="1" applyAlignment="1" applyProtection="1">
      <alignment horizontal="center" vertical="center" wrapText="1"/>
      <protection locked="0"/>
    </xf>
    <xf numFmtId="0" fontId="30" fillId="0" borderId="121" xfId="0" applyFont="1" applyBorder="1" applyAlignment="1" applyProtection="1">
      <alignment vertical="center" wrapText="1"/>
      <protection locked="0"/>
    </xf>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1" fillId="3" borderId="5" xfId="0" applyFont="1" applyFill="1" applyBorder="1" applyAlignment="1">
      <alignment horizontal="center"/>
    </xf>
    <xf numFmtId="0" fontId="2" fillId="0" borderId="6" xfId="0" applyFont="1" applyBorder="1"/>
    <xf numFmtId="0" fontId="2" fillId="0" borderId="7" xfId="0" applyFont="1" applyBorder="1"/>
    <xf numFmtId="0" fontId="4" fillId="2" borderId="8" xfId="0" applyFont="1" applyFill="1" applyBorder="1" applyAlignment="1">
      <alignment horizontal="left" vertical="center" wrapText="1"/>
    </xf>
    <xf numFmtId="0" fontId="2" fillId="0" borderId="9" xfId="0" applyFont="1" applyBorder="1"/>
    <xf numFmtId="0" fontId="4" fillId="2" borderId="12" xfId="0" applyFont="1" applyFill="1" applyBorder="1" applyAlignment="1">
      <alignment horizontal="left" vertical="center" wrapText="1"/>
    </xf>
    <xf numFmtId="0" fontId="2" fillId="0" borderId="13" xfId="0" applyFont="1" applyBorder="1"/>
    <xf numFmtId="0" fontId="4" fillId="2" borderId="16" xfId="0" applyFont="1" applyFill="1" applyBorder="1" applyAlignment="1">
      <alignment horizontal="left" vertical="center" wrapText="1"/>
    </xf>
    <xf numFmtId="0" fontId="2" fillId="0" borderId="17" xfId="0" applyFont="1" applyBorder="1"/>
    <xf numFmtId="0" fontId="4" fillId="3" borderId="18" xfId="0" applyFont="1" applyFill="1" applyBorder="1" applyAlignment="1">
      <alignment horizontal="center" vertical="center" wrapText="1"/>
    </xf>
    <xf numFmtId="0" fontId="2" fillId="0" borderId="20" xfId="0" applyFont="1" applyBorder="1"/>
    <xf numFmtId="0" fontId="2" fillId="0" borderId="21" xfId="0" applyFont="1" applyBorder="1"/>
    <xf numFmtId="0" fontId="4" fillId="4" borderId="12" xfId="0" applyFont="1" applyFill="1" applyBorder="1" applyAlignment="1">
      <alignment horizontal="left" vertical="center" wrapText="1"/>
    </xf>
    <xf numFmtId="0" fontId="7" fillId="6" borderId="32" xfId="0" applyFont="1" applyFill="1" applyBorder="1" applyAlignment="1">
      <alignment horizontal="center" vertical="center" wrapText="1"/>
    </xf>
    <xf numFmtId="0" fontId="2" fillId="0" borderId="48" xfId="0" applyFont="1" applyBorder="1"/>
    <xf numFmtId="0" fontId="7" fillId="6" borderId="35" xfId="0" applyFont="1" applyFill="1" applyBorder="1" applyAlignment="1">
      <alignment horizontal="center" vertical="center" wrapText="1"/>
    </xf>
    <xf numFmtId="0" fontId="2" fillId="0" borderId="49" xfId="0" applyFont="1" applyBorder="1"/>
    <xf numFmtId="0" fontId="5" fillId="0" borderId="30" xfId="0" applyFont="1" applyBorder="1" applyAlignment="1">
      <alignment horizontal="center" vertical="center" wrapText="1"/>
    </xf>
    <xf numFmtId="0" fontId="2" fillId="0" borderId="40" xfId="0" applyFont="1" applyBorder="1"/>
    <xf numFmtId="0" fontId="7" fillId="6" borderId="30" xfId="0" applyFont="1" applyFill="1" applyBorder="1" applyAlignment="1">
      <alignment horizontal="center" vertical="center" wrapText="1"/>
    </xf>
    <xf numFmtId="0" fontId="3" fillId="0" borderId="26" xfId="0" applyFont="1" applyBorder="1" applyAlignment="1">
      <alignment horizontal="center" vertical="center"/>
    </xf>
    <xf numFmtId="0" fontId="2" fillId="0" borderId="27" xfId="0" applyFont="1" applyBorder="1"/>
    <xf numFmtId="0" fontId="5" fillId="0" borderId="26" xfId="0" applyFont="1" applyBorder="1" applyAlignment="1">
      <alignment horizontal="center" vertical="center" wrapText="1"/>
    </xf>
    <xf numFmtId="0" fontId="2" fillId="0" borderId="28" xfId="0" applyFont="1" applyBorder="1"/>
    <xf numFmtId="0" fontId="3" fillId="0" borderId="0" xfId="0" applyFont="1"/>
    <xf numFmtId="0" fontId="0" fillId="0" borderId="0" xfId="0" applyFont="1" applyAlignment="1"/>
    <xf numFmtId="0" fontId="6" fillId="5" borderId="29" xfId="0" applyFont="1" applyFill="1" applyBorder="1" applyAlignment="1">
      <alignment horizontal="center" vertical="center"/>
    </xf>
    <xf numFmtId="0" fontId="2" fillId="0" borderId="42" xfId="0" applyFont="1" applyBorder="1"/>
    <xf numFmtId="0" fontId="5" fillId="0" borderId="35" xfId="0" applyFont="1" applyBorder="1" applyAlignment="1">
      <alignment horizontal="center" vertical="center" wrapText="1"/>
    </xf>
    <xf numFmtId="0" fontId="2" fillId="0" borderId="45" xfId="0" applyFont="1" applyBorder="1"/>
    <xf numFmtId="0" fontId="2" fillId="0" borderId="62" xfId="0" applyFont="1" applyBorder="1"/>
    <xf numFmtId="0" fontId="5" fillId="0" borderId="31" xfId="0" applyFont="1" applyBorder="1" applyAlignment="1">
      <alignment horizontal="center" vertical="center" wrapText="1"/>
    </xf>
    <xf numFmtId="0" fontId="2" fillId="0" borderId="91" xfId="0" applyFont="1" applyBorder="1"/>
    <xf numFmtId="0" fontId="5" fillId="8" borderId="32" xfId="0" applyFont="1" applyFill="1" applyBorder="1" applyAlignment="1">
      <alignment horizontal="center" vertical="center" textRotation="90"/>
    </xf>
    <xf numFmtId="0" fontId="2" fillId="0" borderId="69" xfId="0" applyFont="1" applyBorder="1"/>
    <xf numFmtId="9" fontId="5" fillId="8" borderId="32" xfId="0" applyNumberFormat="1" applyFont="1" applyFill="1" applyBorder="1" applyAlignment="1">
      <alignment horizontal="center" vertical="center" wrapText="1"/>
    </xf>
    <xf numFmtId="0" fontId="5" fillId="0" borderId="32" xfId="0" applyFont="1" applyBorder="1" applyAlignment="1">
      <alignment horizontal="center" vertical="center" wrapText="1"/>
    </xf>
    <xf numFmtId="9" fontId="5" fillId="8" borderId="32" xfId="0" applyNumberFormat="1" applyFont="1" applyFill="1" applyBorder="1" applyAlignment="1">
      <alignment horizontal="center" vertical="center" textRotation="90"/>
    </xf>
    <xf numFmtId="0" fontId="5" fillId="8" borderId="35" xfId="0" applyFont="1" applyFill="1" applyBorder="1" applyAlignment="1">
      <alignment horizontal="center" vertical="center" textRotation="90"/>
    </xf>
    <xf numFmtId="0" fontId="9" fillId="6" borderId="37" xfId="0" applyFont="1" applyFill="1" applyBorder="1" applyAlignment="1">
      <alignment horizontal="center" vertical="center" wrapText="1"/>
    </xf>
    <xf numFmtId="0" fontId="2" fillId="0" borderId="38" xfId="0" applyFont="1" applyBorder="1"/>
    <xf numFmtId="0" fontId="2" fillId="0" borderId="39" xfId="0" applyFont="1" applyBorder="1"/>
    <xf numFmtId="0" fontId="7" fillId="8" borderId="31" xfId="0" applyFont="1" applyFill="1" applyBorder="1" applyAlignment="1">
      <alignment horizontal="center" vertical="center" textRotation="90" wrapText="1"/>
    </xf>
    <xf numFmtId="0" fontId="7" fillId="8" borderId="32" xfId="0" applyFont="1" applyFill="1" applyBorder="1" applyAlignment="1">
      <alignment horizontal="center" vertical="center" textRotation="90" wrapText="1"/>
    </xf>
    <xf numFmtId="0" fontId="7" fillId="8" borderId="32" xfId="0" applyFont="1" applyFill="1" applyBorder="1" applyAlignment="1">
      <alignment horizontal="center" vertical="center" wrapText="1"/>
    </xf>
    <xf numFmtId="0" fontId="5" fillId="10" borderId="32" xfId="0" applyFont="1" applyFill="1" applyBorder="1" applyAlignment="1">
      <alignment horizontal="center" vertical="center" wrapText="1"/>
    </xf>
    <xf numFmtId="0" fontId="7" fillId="6" borderId="31" xfId="0" applyFont="1" applyFill="1" applyBorder="1" applyAlignment="1">
      <alignment horizontal="center" vertical="center" wrapText="1"/>
    </xf>
    <xf numFmtId="0" fontId="2" fillId="0" borderId="48" xfId="0" applyFont="1" applyBorder="1" applyAlignment="1">
      <alignment horizontal="center"/>
    </xf>
    <xf numFmtId="0" fontId="7" fillId="6" borderId="35" xfId="0" applyFont="1" applyFill="1" applyBorder="1" applyAlignment="1">
      <alignment horizontal="center" vertical="center" textRotation="90" wrapText="1"/>
    </xf>
    <xf numFmtId="0" fontId="7" fillId="6" borderId="32" xfId="0" applyFont="1" applyFill="1" applyBorder="1" applyAlignment="1">
      <alignment horizontal="center" vertical="center" textRotation="90" wrapText="1"/>
    </xf>
    <xf numFmtId="0" fontId="7" fillId="6" borderId="31" xfId="0" applyFont="1" applyFill="1" applyBorder="1" applyAlignment="1">
      <alignment horizontal="center" vertical="center" textRotation="90" wrapText="1"/>
    </xf>
    <xf numFmtId="0" fontId="11" fillId="0" borderId="31" xfId="0" applyFont="1" applyBorder="1" applyAlignment="1">
      <alignment horizontal="center" vertical="center"/>
    </xf>
    <xf numFmtId="0" fontId="5" fillId="8" borderId="32" xfId="0" applyFont="1" applyFill="1" applyBorder="1" applyAlignment="1">
      <alignment horizontal="center" vertical="center" wrapText="1"/>
    </xf>
    <xf numFmtId="0" fontId="4" fillId="0" borderId="56" xfId="0" applyFont="1" applyBorder="1" applyAlignment="1">
      <alignment horizontal="center" vertical="center" wrapText="1"/>
    </xf>
    <xf numFmtId="0" fontId="2" fillId="0" borderId="60" xfId="0" applyFont="1" applyBorder="1"/>
    <xf numFmtId="165" fontId="4" fillId="0" borderId="56" xfId="0" applyNumberFormat="1" applyFont="1" applyBorder="1" applyAlignment="1">
      <alignment horizontal="center" vertical="center"/>
    </xf>
    <xf numFmtId="0" fontId="28" fillId="0" borderId="112" xfId="0" applyFont="1" applyBorder="1" applyAlignment="1" applyProtection="1">
      <alignment horizontal="left" wrapText="1"/>
      <protection locked="0"/>
    </xf>
    <xf numFmtId="0" fontId="28" fillId="0" borderId="113" xfId="0" applyFont="1" applyBorder="1" applyAlignment="1" applyProtection="1">
      <alignment horizontal="left" wrapText="1"/>
      <protection locked="0"/>
    </xf>
    <xf numFmtId="0" fontId="28" fillId="0" borderId="115" xfId="0" applyFont="1" applyBorder="1" applyAlignment="1" applyProtection="1">
      <alignment horizontal="left" wrapText="1"/>
      <protection locked="0"/>
    </xf>
    <xf numFmtId="0" fontId="28" fillId="0" borderId="112" xfId="0" applyFont="1" applyBorder="1" applyAlignment="1" applyProtection="1">
      <alignment horizontal="left"/>
      <protection locked="0"/>
    </xf>
    <xf numFmtId="0" fontId="28" fillId="0" borderId="113" xfId="0" applyFont="1" applyBorder="1" applyAlignment="1" applyProtection="1">
      <alignment horizontal="left"/>
      <protection locked="0"/>
    </xf>
    <xf numFmtId="0" fontId="28" fillId="0" borderId="115" xfId="0" applyFont="1" applyBorder="1" applyAlignment="1" applyProtection="1">
      <alignment horizontal="left"/>
      <protection locked="0"/>
    </xf>
    <xf numFmtId="0" fontId="28" fillId="0" borderId="112" xfId="0" applyFont="1" applyBorder="1" applyAlignment="1" applyProtection="1">
      <alignment vertical="center"/>
      <protection locked="0"/>
    </xf>
    <xf numFmtId="0" fontId="28" fillId="0" borderId="113" xfId="0" applyFont="1" applyBorder="1" applyAlignment="1" applyProtection="1">
      <alignment vertical="center"/>
      <protection locked="0"/>
    </xf>
    <xf numFmtId="0" fontId="12" fillId="5" borderId="26" xfId="0" applyFont="1" applyFill="1" applyBorder="1" applyAlignment="1">
      <alignment horizontal="center" vertical="center"/>
    </xf>
    <xf numFmtId="0" fontId="28" fillId="0" borderId="112" xfId="0" applyFont="1" applyBorder="1" applyAlignment="1" applyProtection="1">
      <alignment horizontal="left" vertical="center" wrapText="1"/>
      <protection locked="0"/>
    </xf>
    <xf numFmtId="0" fontId="28" fillId="0" borderId="113" xfId="0" applyFont="1" applyBorder="1" applyAlignment="1" applyProtection="1">
      <alignment horizontal="left" vertical="center"/>
      <protection locked="0"/>
    </xf>
    <xf numFmtId="0" fontId="28" fillId="0" borderId="115" xfId="0" applyFont="1" applyBorder="1" applyAlignment="1" applyProtection="1">
      <alignment horizontal="left" vertical="center"/>
      <protection locked="0"/>
    </xf>
    <xf numFmtId="0" fontId="7" fillId="7" borderId="31" xfId="0" applyFont="1" applyFill="1" applyBorder="1" applyAlignment="1">
      <alignment horizontal="center" vertical="center" textRotation="90" wrapText="1"/>
    </xf>
    <xf numFmtId="0" fontId="2" fillId="0" borderId="41" xfId="0" applyFont="1" applyBorder="1"/>
    <xf numFmtId="0" fontId="7" fillId="7" borderId="32" xfId="0" applyFont="1" applyFill="1" applyBorder="1" applyAlignment="1">
      <alignment horizontal="center" vertical="center" wrapText="1"/>
    </xf>
    <xf numFmtId="0" fontId="7" fillId="9" borderId="33" xfId="0" applyFont="1" applyFill="1" applyBorder="1" applyAlignment="1">
      <alignment horizontal="center" vertical="center" wrapText="1"/>
    </xf>
    <xf numFmtId="0" fontId="2" fillId="0" borderId="34" xfId="0" applyFont="1" applyBorder="1"/>
    <xf numFmtId="0" fontId="29" fillId="22" borderId="112" xfId="0" applyFont="1" applyFill="1" applyBorder="1" applyAlignment="1" applyProtection="1">
      <alignment horizontal="center" vertical="center"/>
      <protection locked="0"/>
    </xf>
    <xf numFmtId="0" fontId="29" fillId="22" borderId="113" xfId="0" applyFont="1" applyFill="1" applyBorder="1" applyAlignment="1" applyProtection="1">
      <alignment horizontal="center" vertical="center"/>
      <protection locked="0"/>
    </xf>
    <xf numFmtId="0" fontId="29" fillId="22" borderId="115" xfId="0" applyFont="1" applyFill="1" applyBorder="1" applyAlignment="1" applyProtection="1">
      <alignment horizontal="center" vertical="center"/>
      <protection locked="0"/>
    </xf>
    <xf numFmtId="0" fontId="13" fillId="0" borderId="26" xfId="0" applyFont="1" applyBorder="1" applyAlignment="1">
      <alignment horizontal="left" vertical="center" wrapText="1"/>
    </xf>
    <xf numFmtId="0" fontId="6" fillId="5" borderId="1" xfId="0" applyFont="1" applyFill="1" applyBorder="1" applyAlignment="1">
      <alignment horizontal="center" vertical="center"/>
    </xf>
    <xf numFmtId="0" fontId="7" fillId="6" borderId="37" xfId="0" applyFont="1" applyFill="1" applyBorder="1" applyAlignment="1">
      <alignment horizontal="center" vertical="center" wrapText="1"/>
    </xf>
    <xf numFmtId="0" fontId="7" fillId="8" borderId="76" xfId="0" applyFont="1" applyFill="1" applyBorder="1" applyAlignment="1">
      <alignment horizontal="center" vertical="center" textRotation="90" wrapText="1"/>
    </xf>
    <xf numFmtId="0" fontId="2" fillId="0" borderId="78" xfId="0" applyFont="1" applyBorder="1"/>
    <xf numFmtId="0" fontId="7" fillId="8" borderId="35" xfId="0" applyFont="1" applyFill="1" applyBorder="1" applyAlignment="1">
      <alignment horizontal="center" vertical="center" textRotation="90" wrapText="1"/>
    </xf>
    <xf numFmtId="0" fontId="11" fillId="0" borderId="20" xfId="0" applyFont="1" applyBorder="1" applyAlignment="1">
      <alignment horizontal="center" vertical="center"/>
    </xf>
    <xf numFmtId="0" fontId="5" fillId="0" borderId="42" xfId="0" applyFont="1" applyBorder="1" applyAlignment="1">
      <alignment horizontal="center" vertical="center" wrapText="1"/>
    </xf>
    <xf numFmtId="0" fontId="5" fillId="8" borderId="61" xfId="0" applyFont="1" applyFill="1" applyBorder="1" applyAlignment="1">
      <alignment horizontal="center" vertical="center" wrapText="1"/>
    </xf>
    <xf numFmtId="0" fontId="5" fillId="0" borderId="42" xfId="0" applyFont="1" applyBorder="1" applyAlignment="1">
      <alignment horizontal="left" vertical="center" wrapText="1"/>
    </xf>
    <xf numFmtId="0" fontId="5" fillId="8" borderId="35" xfId="0" applyFont="1" applyFill="1" applyBorder="1" applyAlignment="1">
      <alignment horizontal="center" vertical="center"/>
    </xf>
    <xf numFmtId="0" fontId="2" fillId="0" borderId="64" xfId="0" applyFont="1" applyBorder="1"/>
    <xf numFmtId="0" fontId="5" fillId="0" borderId="79" xfId="0" applyFont="1" applyBorder="1" applyAlignment="1">
      <alignment horizontal="center" vertical="center" wrapText="1"/>
    </xf>
    <xf numFmtId="0" fontId="2" fillId="0" borderId="80" xfId="0" applyFont="1" applyBorder="1"/>
    <xf numFmtId="0" fontId="7" fillId="6" borderId="75" xfId="0" applyFont="1" applyFill="1" applyBorder="1" applyAlignment="1">
      <alignment horizontal="center" vertical="center" wrapText="1"/>
    </xf>
    <xf numFmtId="0" fontId="2" fillId="0" borderId="77" xfId="0" applyFont="1" applyBorder="1"/>
    <xf numFmtId="0" fontId="5" fillId="0" borderId="45" xfId="0" applyFont="1" applyBorder="1" applyAlignment="1">
      <alignment horizontal="center" vertical="center" wrapText="1"/>
    </xf>
    <xf numFmtId="0" fontId="5" fillId="8" borderId="32" xfId="0" applyFont="1" applyFill="1" applyBorder="1" applyAlignment="1">
      <alignment horizontal="center" vertical="center"/>
    </xf>
    <xf numFmtId="9" fontId="5" fillId="8" borderId="32" xfId="0" applyNumberFormat="1" applyFont="1" applyFill="1" applyBorder="1" applyAlignment="1">
      <alignment horizontal="center" vertical="center"/>
    </xf>
    <xf numFmtId="0" fontId="0" fillId="0" borderId="26" xfId="0" applyFont="1" applyBorder="1" applyAlignment="1">
      <alignment horizontal="left"/>
    </xf>
    <xf numFmtId="0" fontId="0" fillId="0" borderId="28" xfId="0" applyFont="1" applyBorder="1" applyAlignment="1">
      <alignment horizontal="left"/>
    </xf>
    <xf numFmtId="0" fontId="3" fillId="0" borderId="70" xfId="0" applyFont="1" applyBorder="1" applyAlignment="1">
      <alignment horizontal="center" vertical="center" wrapText="1"/>
    </xf>
    <xf numFmtId="0" fontId="2" fillId="0" borderId="71" xfId="0" applyFont="1" applyBorder="1"/>
    <xf numFmtId="0" fontId="2" fillId="0" borderId="72" xfId="0" applyFont="1" applyBorder="1"/>
    <xf numFmtId="0" fontId="2" fillId="0" borderId="73" xfId="0" applyFont="1" applyBorder="1"/>
    <xf numFmtId="0" fontId="2" fillId="0" borderId="74" xfId="0" applyFont="1" applyBorder="1"/>
    <xf numFmtId="0" fontId="2" fillId="0" borderId="68" xfId="0" applyFont="1" applyBorder="1"/>
    <xf numFmtId="0" fontId="5" fillId="0" borderId="80" xfId="0" applyFont="1" applyBorder="1" applyAlignment="1">
      <alignment horizontal="center" vertical="center" wrapText="1"/>
    </xf>
    <xf numFmtId="0" fontId="2" fillId="0" borderId="84" xfId="0" applyFont="1" applyBorder="1"/>
    <xf numFmtId="0" fontId="2" fillId="0" borderId="82" xfId="0" applyFont="1" applyBorder="1"/>
    <xf numFmtId="0" fontId="12" fillId="5" borderId="85" xfId="0" applyFont="1" applyFill="1" applyBorder="1" applyAlignment="1">
      <alignment horizontal="center" vertical="center"/>
    </xf>
    <xf numFmtId="0" fontId="21" fillId="11" borderId="26" xfId="0" applyFont="1" applyFill="1" applyBorder="1" applyAlignment="1">
      <alignment horizontal="center"/>
    </xf>
    <xf numFmtId="0" fontId="4" fillId="12" borderId="94" xfId="0" applyFont="1" applyFill="1" applyBorder="1" applyAlignment="1">
      <alignment horizontal="center" vertical="center"/>
    </xf>
    <xf numFmtId="0" fontId="18" fillId="2" borderId="56" xfId="0" applyFont="1" applyFill="1" applyBorder="1" applyAlignment="1">
      <alignment horizontal="center" vertical="center" wrapText="1" readingOrder="1"/>
    </xf>
    <xf numFmtId="0" fontId="22" fillId="2" borderId="102" xfId="0" applyFont="1" applyFill="1" applyBorder="1" applyAlignment="1">
      <alignment horizontal="left" vertical="center" wrapText="1"/>
    </xf>
    <xf numFmtId="0" fontId="2" fillId="0" borderId="103" xfId="0" applyFont="1" applyBorder="1"/>
    <xf numFmtId="0" fontId="4" fillId="12" borderId="16" xfId="0" applyFont="1" applyFill="1" applyBorder="1" applyAlignment="1">
      <alignment horizontal="center" vertical="center"/>
    </xf>
    <xf numFmtId="0" fontId="16" fillId="12" borderId="87" xfId="0" applyFont="1" applyFill="1" applyBorder="1" applyAlignment="1">
      <alignment horizontal="center" vertical="center" wrapText="1" readingOrder="1"/>
    </xf>
    <xf numFmtId="0" fontId="2" fillId="0" borderId="88" xfId="0" applyFont="1" applyBorder="1"/>
    <xf numFmtId="0" fontId="17" fillId="13" borderId="29" xfId="0" applyFont="1" applyFill="1" applyBorder="1" applyAlignment="1">
      <alignment horizontal="center" vertical="center" wrapText="1" readingOrder="1"/>
    </xf>
    <xf numFmtId="0" fontId="18" fillId="13" borderId="29" xfId="0" applyFont="1" applyFill="1" applyBorder="1" applyAlignment="1">
      <alignment horizontal="center" vertical="center" wrapText="1" readingOrder="1"/>
    </xf>
    <xf numFmtId="0" fontId="2" fillId="0" borderId="67" xfId="0" applyFont="1" applyBorder="1"/>
    <xf numFmtId="0" fontId="18" fillId="2" borderId="91" xfId="0" applyFont="1" applyFill="1" applyBorder="1" applyAlignment="1">
      <alignment horizontal="center" vertical="center" wrapText="1" readingOrder="1"/>
    </xf>
    <xf numFmtId="0" fontId="18" fillId="2" borderId="61" xfId="0" applyFont="1" applyFill="1" applyBorder="1" applyAlignment="1">
      <alignment horizontal="center" vertical="center" wrapText="1" readingOrder="1"/>
    </xf>
    <xf numFmtId="0" fontId="18" fillId="2" borderId="18" xfId="0" applyFont="1" applyFill="1" applyBorder="1" applyAlignment="1">
      <alignment horizontal="center" vertical="center" wrapText="1" readingOrder="1"/>
    </xf>
    <xf numFmtId="0" fontId="30" fillId="0" borderId="39" xfId="0" applyFont="1" applyBorder="1" applyAlignment="1">
      <alignment horizontal="left" vertical="center" wrapText="1"/>
    </xf>
    <xf numFmtId="0" fontId="4" fillId="0" borderId="122" xfId="0" applyFont="1" applyBorder="1" applyAlignment="1">
      <alignment horizontal="center" vertical="center" wrapText="1"/>
    </xf>
    <xf numFmtId="165" fontId="4" fillId="0" borderId="122" xfId="0" applyNumberFormat="1" applyFont="1" applyBorder="1" applyAlignment="1">
      <alignment horizontal="center" vertical="center"/>
    </xf>
    <xf numFmtId="0" fontId="3" fillId="0" borderId="123" xfId="0" applyFont="1" applyBorder="1" applyAlignment="1">
      <alignment horizontal="left" vertical="center" wrapText="1"/>
    </xf>
    <xf numFmtId="0" fontId="3" fillId="0" borderId="124" xfId="0" applyFont="1" applyBorder="1" applyAlignment="1">
      <alignment horizontal="left" vertical="center" wrapText="1"/>
    </xf>
    <xf numFmtId="0" fontId="3" fillId="0" borderId="125" xfId="0" applyFont="1" applyBorder="1" applyAlignment="1">
      <alignment horizontal="left" vertical="center" wrapText="1"/>
    </xf>
    <xf numFmtId="0" fontId="32" fillId="0" borderId="60" xfId="0" applyFont="1" applyBorder="1" applyAlignment="1">
      <alignment horizontal="center" vertical="center"/>
    </xf>
    <xf numFmtId="0" fontId="33" fillId="0" borderId="126" xfId="0" applyFont="1" applyBorder="1" applyAlignment="1">
      <alignment horizontal="left" vertical="top" wrapText="1"/>
    </xf>
    <xf numFmtId="0" fontId="2" fillId="0" borderId="127" xfId="0" applyFont="1" applyBorder="1" applyAlignment="1">
      <alignment horizontal="left" vertical="top" wrapText="1"/>
    </xf>
    <xf numFmtId="0" fontId="2" fillId="0" borderId="128" xfId="0" applyFont="1" applyBorder="1" applyAlignment="1">
      <alignment horizontal="left" vertical="top" wrapText="1"/>
    </xf>
  </cellXfs>
  <cellStyles count="1">
    <cellStyle name="Normal" xfId="0" builtinId="0"/>
  </cellStyles>
  <dxfs count="50">
    <dxf>
      <fill>
        <patternFill patternType="solid">
          <fgColor rgb="FF92D050"/>
          <bgColor rgb="FF92D050"/>
        </patternFill>
      </fill>
      <border>
        <left style="thin">
          <color rgb="FF000000"/>
        </left>
        <right style="thin">
          <color rgb="FF000000"/>
        </right>
        <top style="thin">
          <color rgb="FF000000"/>
        </top>
        <bottom style="thin">
          <color rgb="FF000000"/>
        </bottom>
      </border>
    </dxf>
    <dxf>
      <fill>
        <patternFill patternType="solid">
          <fgColor rgb="FF00B050"/>
          <bgColor rgb="FF00B050"/>
        </patternFill>
      </fill>
      <border>
        <left style="thin">
          <color rgb="FF000000"/>
        </left>
        <right style="thin">
          <color rgb="FF000000"/>
        </right>
        <top style="thin">
          <color rgb="FF000000"/>
        </top>
        <bottom style="thin">
          <color rgb="FF000000"/>
        </bottom>
      </border>
    </dxf>
    <dxf>
      <fill>
        <patternFill patternType="solid">
          <fgColor rgb="FFFFFF00"/>
          <bgColor rgb="FFFFFF00"/>
        </patternFill>
      </fill>
      <border>
        <left style="thin">
          <color rgb="FF000000"/>
        </left>
        <right style="thin">
          <color rgb="FF000000"/>
        </right>
        <top style="thin">
          <color rgb="FF000000"/>
        </top>
        <bottom style="thin">
          <color rgb="FF000000"/>
        </bottom>
      </border>
    </dxf>
    <dxf>
      <fill>
        <patternFill patternType="solid">
          <fgColor rgb="FFFFC000"/>
          <bgColor rgb="FFFFC000"/>
        </patternFill>
      </fill>
      <border>
        <left style="thin">
          <color rgb="FF000000"/>
        </left>
        <right style="thin">
          <color rgb="FF000000"/>
        </right>
        <top style="thin">
          <color rgb="FF000000"/>
        </top>
        <bottom style="thin">
          <color rgb="FF000000"/>
        </bottom>
      </border>
    </dxf>
    <dxf>
      <fill>
        <patternFill patternType="solid">
          <fgColor rgb="FFFF0000"/>
          <bgColor rgb="FFFF0000"/>
        </patternFill>
      </fill>
      <border>
        <left style="thin">
          <color rgb="FF000000"/>
        </left>
        <right style="thin">
          <color rgb="FF000000"/>
        </right>
        <top style="thin">
          <color rgb="FF000000"/>
        </top>
        <bottom style="thin">
          <color rgb="FF000000"/>
        </bottom>
      </border>
    </dxf>
    <dxf>
      <fill>
        <patternFill patternType="solid">
          <fgColor rgb="FFFF0000"/>
          <bgColor rgb="FFFF0000"/>
        </patternFill>
      </fill>
    </dxf>
    <dxf>
      <fill>
        <patternFill patternType="solid">
          <fgColor rgb="FFFFC000"/>
          <bgColor rgb="FFFFC000"/>
        </patternFill>
      </fill>
      <border>
        <left style="thin">
          <color rgb="FF000000"/>
        </left>
        <right style="thin">
          <color rgb="FF000000"/>
        </right>
        <top style="thin">
          <color rgb="FF000000"/>
        </top>
        <bottom style="thin">
          <color rgb="FF000000"/>
        </bottom>
      </border>
    </dxf>
    <dxf>
      <fill>
        <patternFill patternType="solid">
          <fgColor rgb="FFFFFF00"/>
          <bgColor rgb="FFFFFF00"/>
        </patternFill>
      </fill>
      <border>
        <left style="thin">
          <color rgb="FF000000"/>
        </left>
        <right style="thin">
          <color rgb="FF000000"/>
        </right>
        <top style="thin">
          <color rgb="FF000000"/>
        </top>
        <bottom style="thin">
          <color rgb="FF000000"/>
        </bottom>
      </border>
    </dxf>
    <dxf>
      <fill>
        <patternFill patternType="solid">
          <fgColor rgb="FF00B050"/>
          <bgColor rgb="FF00B050"/>
        </patternFill>
      </fill>
      <border>
        <left style="thin">
          <color rgb="FF000000"/>
        </left>
        <right style="thin">
          <color rgb="FF000000"/>
        </right>
        <top style="thin">
          <color rgb="FF000000"/>
        </top>
        <bottom style="thin">
          <color rgb="FF000000"/>
        </bottom>
      </border>
    </dxf>
    <dxf>
      <fill>
        <patternFill patternType="solid">
          <fgColor rgb="FF92D050"/>
          <bgColor rgb="FF92D050"/>
        </patternFill>
      </fill>
      <border>
        <left style="thin">
          <color rgb="FF000000"/>
        </left>
        <right style="thin">
          <color rgb="FF000000"/>
        </right>
        <top style="thin">
          <color rgb="FF000000"/>
        </top>
        <bottom style="thin">
          <color rgb="FF000000"/>
        </bottom>
      </border>
    </dxf>
    <dxf>
      <fill>
        <patternFill patternType="solid">
          <fgColor rgb="FF92D050"/>
          <bgColor rgb="FF92D050"/>
        </patternFill>
      </fill>
      <border>
        <left style="thin">
          <color rgb="FF000000"/>
        </left>
        <right style="thin">
          <color rgb="FF000000"/>
        </right>
        <top style="thin">
          <color rgb="FF000000"/>
        </top>
        <bottom style="thin">
          <color rgb="FF000000"/>
        </bottom>
      </border>
    </dxf>
    <dxf>
      <fill>
        <patternFill patternType="solid">
          <fgColor rgb="FF00B050"/>
          <bgColor rgb="FF00B050"/>
        </patternFill>
      </fill>
      <border>
        <left style="thin">
          <color rgb="FF000000"/>
        </left>
        <right style="thin">
          <color rgb="FF000000"/>
        </right>
        <top style="thin">
          <color rgb="FF000000"/>
        </top>
        <bottom style="thin">
          <color rgb="FF000000"/>
        </bottom>
      </border>
    </dxf>
    <dxf>
      <fill>
        <patternFill patternType="solid">
          <fgColor rgb="FFFFFF00"/>
          <bgColor rgb="FFFFFF00"/>
        </patternFill>
      </fill>
      <border>
        <left style="thin">
          <color rgb="FF000000"/>
        </left>
        <right style="thin">
          <color rgb="FF000000"/>
        </right>
        <top style="thin">
          <color rgb="FF000000"/>
        </top>
        <bottom style="thin">
          <color rgb="FF000000"/>
        </bottom>
      </border>
    </dxf>
    <dxf>
      <fill>
        <patternFill patternType="solid">
          <fgColor rgb="FFFFC000"/>
          <bgColor rgb="FFFFC000"/>
        </patternFill>
      </fill>
      <border>
        <left style="thin">
          <color rgb="FF000000"/>
        </left>
        <right style="thin">
          <color rgb="FF000000"/>
        </right>
        <top style="thin">
          <color rgb="FF000000"/>
        </top>
        <bottom style="thin">
          <color rgb="FF000000"/>
        </bottom>
      </border>
    </dxf>
    <dxf>
      <fill>
        <patternFill patternType="solid">
          <fgColor rgb="FFFF0000"/>
          <bgColor rgb="FFFF0000"/>
        </patternFill>
      </fill>
      <border>
        <left style="thin">
          <color rgb="FF000000"/>
        </left>
        <right style="thin">
          <color rgb="FF000000"/>
        </right>
        <top style="thin">
          <color rgb="FF000000"/>
        </top>
        <bottom style="thin">
          <color rgb="FF000000"/>
        </bottom>
      </border>
    </dxf>
    <dxf>
      <fill>
        <patternFill patternType="solid">
          <fgColor rgb="FF92D050"/>
          <bgColor rgb="FF92D050"/>
        </patternFill>
      </fill>
      <border>
        <left style="thin">
          <color rgb="FF000000"/>
        </left>
        <right style="thin">
          <color rgb="FF000000"/>
        </right>
        <top style="thin">
          <color rgb="FF000000"/>
        </top>
        <bottom style="thin">
          <color rgb="FF000000"/>
        </bottom>
      </border>
    </dxf>
    <dxf>
      <fill>
        <patternFill patternType="solid">
          <fgColor rgb="FF00B050"/>
          <bgColor rgb="FF00B050"/>
        </patternFill>
      </fill>
      <border>
        <left style="thin">
          <color rgb="FF000000"/>
        </left>
        <right style="thin">
          <color rgb="FF000000"/>
        </right>
        <top style="thin">
          <color rgb="FF000000"/>
        </top>
        <bottom style="thin">
          <color rgb="FF000000"/>
        </bottom>
      </border>
    </dxf>
    <dxf>
      <fill>
        <patternFill patternType="solid">
          <fgColor rgb="FFFFFF00"/>
          <bgColor rgb="FFFFFF00"/>
        </patternFill>
      </fill>
      <border>
        <left style="thin">
          <color rgb="FF000000"/>
        </left>
        <right style="thin">
          <color rgb="FF000000"/>
        </right>
        <top style="thin">
          <color rgb="FF000000"/>
        </top>
        <bottom style="thin">
          <color rgb="FF000000"/>
        </bottom>
      </border>
    </dxf>
    <dxf>
      <fill>
        <patternFill patternType="solid">
          <fgColor rgb="FFFFC000"/>
          <bgColor rgb="FFFFC000"/>
        </patternFill>
      </fill>
      <border>
        <left style="thin">
          <color rgb="FF000000"/>
        </left>
        <right style="thin">
          <color rgb="FF000000"/>
        </right>
        <top style="thin">
          <color rgb="FF000000"/>
        </top>
        <bottom style="thin">
          <color rgb="FF000000"/>
        </bottom>
      </border>
    </dxf>
    <dxf>
      <fill>
        <patternFill patternType="solid">
          <fgColor rgb="FFFF0000"/>
          <bgColor rgb="FFFF0000"/>
        </patternFill>
      </fill>
      <border>
        <left style="thin">
          <color rgb="FF000000"/>
        </left>
        <right style="thin">
          <color rgb="FF000000"/>
        </right>
        <top style="thin">
          <color rgb="FF000000"/>
        </top>
        <bottom style="thin">
          <color rgb="FF000000"/>
        </bottom>
      </border>
    </dxf>
    <dxf>
      <fill>
        <patternFill patternType="solid">
          <fgColor rgb="FFFF0000"/>
          <bgColor rgb="FFFF0000"/>
        </patternFill>
      </fill>
      <border>
        <left style="thin">
          <color rgb="FF000000"/>
        </left>
        <right style="thin">
          <color rgb="FF000000"/>
        </right>
        <top style="thin">
          <color rgb="FF000000"/>
        </top>
        <bottom style="thin">
          <color rgb="FF000000"/>
        </bottom>
      </border>
    </dxf>
    <dxf>
      <fill>
        <patternFill patternType="solid">
          <fgColor theme="5"/>
          <bgColor theme="5"/>
        </patternFill>
      </fill>
      <border>
        <left style="thin">
          <color rgb="FF000000"/>
        </left>
        <right style="thin">
          <color rgb="FF000000"/>
        </right>
        <top style="thin">
          <color rgb="FF000000"/>
        </top>
        <bottom style="thin">
          <color rgb="FF000000"/>
        </bottom>
      </border>
    </dxf>
    <dxf>
      <fill>
        <patternFill patternType="solid">
          <fgColor rgb="FFFFFF00"/>
          <bgColor rgb="FFFFFF00"/>
        </patternFill>
      </fill>
      <border>
        <left style="thin">
          <color rgb="FF000000"/>
        </left>
        <right style="thin">
          <color rgb="FF000000"/>
        </right>
        <top style="thin">
          <color rgb="FF000000"/>
        </top>
        <bottom style="thin">
          <color rgb="FF000000"/>
        </bottom>
      </border>
    </dxf>
    <dxf>
      <fill>
        <patternFill patternType="solid">
          <fgColor rgb="FF92D050"/>
          <bgColor rgb="FF92D050"/>
        </patternFill>
      </fill>
      <border>
        <left style="thin">
          <color rgb="FF000000"/>
        </left>
        <right style="thin">
          <color rgb="FF000000"/>
        </right>
        <top style="thin">
          <color rgb="FF000000"/>
        </top>
        <bottom style="thin">
          <color rgb="FF000000"/>
        </bottom>
      </border>
    </dxf>
    <dxf>
      <fill>
        <patternFill patternType="solid">
          <fgColor rgb="FFFF0000"/>
          <bgColor rgb="FFFF0000"/>
        </patternFill>
      </fill>
      <border>
        <left style="thin">
          <color rgb="FF000000"/>
        </left>
        <right style="thin">
          <color rgb="FF000000"/>
        </right>
        <top style="thin">
          <color rgb="FF000000"/>
        </top>
        <bottom style="thin">
          <color rgb="FF000000"/>
        </bottom>
      </border>
    </dxf>
    <dxf>
      <fill>
        <patternFill patternType="solid">
          <fgColor theme="5"/>
          <bgColor theme="5"/>
        </patternFill>
      </fill>
      <border>
        <left style="thin">
          <color rgb="FF000000"/>
        </left>
        <right style="thin">
          <color rgb="FF000000"/>
        </right>
        <top style="thin">
          <color rgb="FF000000"/>
        </top>
        <bottom style="thin">
          <color rgb="FF000000"/>
        </bottom>
      </border>
    </dxf>
    <dxf>
      <fill>
        <patternFill patternType="solid">
          <fgColor rgb="FFFFFF00"/>
          <bgColor rgb="FFFFFF00"/>
        </patternFill>
      </fill>
      <border>
        <left style="thin">
          <color rgb="FF000000"/>
        </left>
        <right style="thin">
          <color rgb="FF000000"/>
        </right>
        <top style="thin">
          <color rgb="FF000000"/>
        </top>
        <bottom style="thin">
          <color rgb="FF000000"/>
        </bottom>
      </border>
    </dxf>
    <dxf>
      <fill>
        <patternFill patternType="solid">
          <fgColor rgb="FF92D050"/>
          <bgColor rgb="FF92D050"/>
        </patternFill>
      </fill>
      <border>
        <left style="thin">
          <color rgb="FF000000"/>
        </left>
        <right style="thin">
          <color rgb="FF000000"/>
        </right>
        <top style="thin">
          <color rgb="FF000000"/>
        </top>
        <bottom style="thin">
          <color rgb="FF000000"/>
        </bottom>
      </border>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theme="1"/>
          <bgColor theme="1"/>
        </patternFill>
      </fill>
    </dxf>
    <dxf>
      <fill>
        <patternFill patternType="solid">
          <fgColor rgb="FFDEEAF6"/>
          <bgColor rgb="FFDEEAF6"/>
        </patternFill>
      </fill>
    </dxf>
    <dxf>
      <fill>
        <patternFill patternType="solid">
          <fgColor rgb="FFBDD6EE"/>
          <bgColor rgb="FFBDD6EE"/>
        </patternFill>
      </fill>
    </dxf>
    <dxf>
      <fill>
        <patternFill patternType="solid">
          <fgColor theme="4"/>
          <bgColor theme="4"/>
        </patternFill>
      </fill>
    </dxf>
    <dxf>
      <fill>
        <patternFill patternType="solid">
          <fgColor rgb="FFDEEAF6"/>
          <bgColor rgb="FFDEEAF6"/>
        </patternFill>
      </fill>
    </dxf>
    <dxf>
      <fill>
        <patternFill patternType="solid">
          <fgColor rgb="FFBDD6EE"/>
          <bgColor rgb="FFBDD6EE"/>
        </patternFill>
      </fill>
    </dxf>
    <dxf>
      <fill>
        <patternFill patternType="solid">
          <fgColor theme="4"/>
          <bgColor theme="4"/>
        </patternFill>
      </fill>
    </dxf>
    <dxf>
      <fill>
        <patternFill patternType="solid">
          <fgColor rgb="FFDEEAF6"/>
          <bgColor rgb="FFDEEAF6"/>
        </patternFill>
      </fill>
    </dxf>
    <dxf>
      <fill>
        <patternFill patternType="solid">
          <fgColor rgb="FFBDD6EE"/>
          <bgColor rgb="FFBDD6EE"/>
        </patternFill>
      </fill>
    </dxf>
    <dxf>
      <fill>
        <patternFill patternType="solid">
          <fgColor theme="4"/>
          <bgColor theme="4"/>
        </patternFill>
      </fill>
    </dxf>
    <dxf>
      <fill>
        <patternFill patternType="solid">
          <fgColor rgb="FFDEEAF6"/>
          <bgColor rgb="FFDEEAF6"/>
        </patternFill>
      </fill>
    </dxf>
    <dxf>
      <fill>
        <patternFill patternType="solid">
          <fgColor rgb="FFBDD6EE"/>
          <bgColor rgb="FFBDD6EE"/>
        </patternFill>
      </fill>
    </dxf>
    <dxf>
      <fill>
        <patternFill patternType="solid">
          <fgColor theme="4"/>
          <bgColor theme="4"/>
        </patternFill>
      </fill>
    </dxf>
    <dxf>
      <fill>
        <patternFill patternType="solid">
          <fgColor rgb="FFDEEAF6"/>
          <bgColor rgb="FFDEEAF6"/>
        </patternFill>
      </fill>
    </dxf>
    <dxf>
      <fill>
        <patternFill patternType="solid">
          <fgColor rgb="FFBDD6EE"/>
          <bgColor rgb="FFBDD6EE"/>
        </patternFill>
      </fill>
    </dxf>
    <dxf>
      <fill>
        <patternFill patternType="solid">
          <fgColor theme="4"/>
          <bgColor theme="4"/>
        </patternFill>
      </fill>
    </dxf>
    <dxf>
      <fill>
        <patternFill patternType="solid">
          <fgColor rgb="FFDEEAF6"/>
          <bgColor rgb="FFDEEAF6"/>
        </patternFill>
      </fill>
    </dxf>
    <dxf>
      <fill>
        <patternFill patternType="solid">
          <fgColor rgb="FFBDD6EE"/>
          <bgColor rgb="FFBDD6EE"/>
        </patternFill>
      </fill>
    </dxf>
    <dxf>
      <fill>
        <patternFill patternType="solid">
          <fgColor theme="4"/>
          <bgColor theme="4"/>
        </patternFill>
      </fill>
    </dxf>
  </dxfs>
  <tableStyles count="6">
    <tableStyle name="datos-style" pivot="0" count="3" xr9:uid="{00000000-0011-0000-FFFF-FFFF00000000}">
      <tableStyleElement type="headerRow" dxfId="49"/>
      <tableStyleElement type="firstRowStripe" dxfId="48"/>
      <tableStyleElement type="secondRowStripe" dxfId="47"/>
    </tableStyle>
    <tableStyle name="datos-style 2" pivot="0" count="3" xr9:uid="{00000000-0011-0000-FFFF-FFFF01000000}">
      <tableStyleElement type="headerRow" dxfId="46"/>
      <tableStyleElement type="firstRowStripe" dxfId="45"/>
      <tableStyleElement type="secondRowStripe" dxfId="44"/>
    </tableStyle>
    <tableStyle name="datos-style 3" pivot="0" count="3" xr9:uid="{00000000-0011-0000-FFFF-FFFF02000000}">
      <tableStyleElement type="headerRow" dxfId="43"/>
      <tableStyleElement type="firstRowStripe" dxfId="42"/>
      <tableStyleElement type="secondRowStripe" dxfId="41"/>
    </tableStyle>
    <tableStyle name="datos-style 4" pivot="0" count="3" xr9:uid="{00000000-0011-0000-FFFF-FFFF03000000}">
      <tableStyleElement type="headerRow" dxfId="40"/>
      <tableStyleElement type="firstRowStripe" dxfId="39"/>
      <tableStyleElement type="secondRowStripe" dxfId="38"/>
    </tableStyle>
    <tableStyle name="datos-style 5" pivot="0" count="3" xr9:uid="{00000000-0011-0000-FFFF-FFFF04000000}">
      <tableStyleElement type="headerRow" dxfId="37"/>
      <tableStyleElement type="firstRowStripe" dxfId="36"/>
      <tableStyleElement type="secondRowStripe" dxfId="35"/>
    </tableStyle>
    <tableStyle name="datos-style 6" pivot="0" count="3" xr9:uid="{00000000-0011-0000-FFFF-FFFF05000000}">
      <tableStyleElement type="headerRow" dxfId="34"/>
      <tableStyleElement type="firstRowStripe" dxfId="33"/>
      <tableStyleElement type="secondRowStripe" dxfId="3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A12">
  <tableColumns count="1">
    <tableColumn id="1" xr3:uid="{00000000-0010-0000-0000-000001000000}" name="objetivos_estrategicos"/>
  </tableColumns>
  <tableStyleInfo name="datos-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B1:B21">
  <tableColumns count="1">
    <tableColumn id="1" xr3:uid="{00000000-0010-0000-0100-000001000000}" name="Procesos"/>
  </tableColumns>
  <tableStyleInfo name="datos-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G1:G4">
  <tableColumns count="1">
    <tableColumn id="1" xr3:uid="{00000000-0010-0000-0200-000001000000}" name="impacto"/>
  </tableColumns>
  <tableStyleInfo name="datos-style 3"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C1:F21">
  <tableColumns count="4">
    <tableColumn id="1" xr3:uid="{00000000-0010-0000-0300-000001000000}" name="Objetivo Procesos"/>
    <tableColumn id="2" xr3:uid="{00000000-0010-0000-0300-000002000000}" name="Factor de Riesgo"/>
    <tableColumn id="3" xr3:uid="{00000000-0010-0000-0300-000003000000}" name="Clasificación del Riesgo"/>
    <tableColumn id="4" xr3:uid="{00000000-0010-0000-0300-000004000000}" name="Criterios de Impacto"/>
  </tableColumns>
  <tableStyleInfo name="datos-style 4"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P1:P4">
  <tableColumns count="1">
    <tableColumn id="1" xr3:uid="{00000000-0010-0000-0400-000001000000}" name="tratamiento_corrupcion"/>
  </tableColumns>
  <tableStyleInfo name="datos-style 5"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I1:I4">
  <tableColumns count="1">
    <tableColumn id="1" xr3:uid="{00000000-0010-0000-0500-000001000000}" name="Tipo de control"/>
  </tableColumns>
  <tableStyleInfo name="datos-style 6"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pane ySplit="1" topLeftCell="A11" activePane="bottomLeft" state="frozen"/>
      <selection pane="bottomLeft" activeCell="A3" sqref="A3:B3"/>
    </sheetView>
  </sheetViews>
  <sheetFormatPr baseColWidth="10" defaultColWidth="12.625" defaultRowHeight="15" customHeight="1" x14ac:dyDescent="0.2"/>
  <cols>
    <col min="1" max="1" width="11" customWidth="1"/>
    <col min="2" max="2" width="22.625" customWidth="1"/>
    <col min="3" max="3" width="125.25" customWidth="1"/>
    <col min="4" max="9" width="10" customWidth="1"/>
    <col min="10" max="26" width="9.375" customWidth="1"/>
  </cols>
  <sheetData>
    <row r="1" spans="1:26" ht="26.25" x14ac:dyDescent="0.4">
      <c r="A1" s="258" t="s">
        <v>0</v>
      </c>
      <c r="B1" s="259"/>
      <c r="C1" s="260"/>
      <c r="D1" s="1"/>
      <c r="E1" s="1"/>
      <c r="F1" s="1"/>
      <c r="G1" s="1"/>
      <c r="H1" s="1"/>
      <c r="I1" s="1"/>
      <c r="J1" s="2"/>
      <c r="K1" s="2"/>
      <c r="L1" s="2"/>
      <c r="M1" s="2"/>
      <c r="N1" s="2"/>
      <c r="O1" s="2"/>
      <c r="P1" s="2"/>
      <c r="Q1" s="2"/>
      <c r="R1" s="2"/>
      <c r="S1" s="2"/>
      <c r="T1" s="2"/>
      <c r="U1" s="2"/>
      <c r="V1" s="2"/>
      <c r="W1" s="2"/>
      <c r="X1" s="2"/>
      <c r="Y1" s="2"/>
      <c r="Z1" s="2"/>
    </row>
    <row r="2" spans="1:26" ht="26.25" x14ac:dyDescent="0.4">
      <c r="A2" s="261" t="s">
        <v>1</v>
      </c>
      <c r="B2" s="262"/>
      <c r="C2" s="263"/>
      <c r="D2" s="1"/>
      <c r="E2" s="1"/>
      <c r="F2" s="1"/>
      <c r="G2" s="1"/>
      <c r="H2" s="1"/>
      <c r="I2" s="1"/>
      <c r="J2" s="2"/>
      <c r="K2" s="2"/>
      <c r="L2" s="2"/>
      <c r="M2" s="2"/>
      <c r="N2" s="2"/>
      <c r="O2" s="2"/>
      <c r="P2" s="2"/>
      <c r="Q2" s="2"/>
      <c r="R2" s="2"/>
      <c r="S2" s="2"/>
      <c r="T2" s="2"/>
      <c r="U2" s="2"/>
      <c r="V2" s="2"/>
      <c r="W2" s="2"/>
      <c r="X2" s="2"/>
      <c r="Y2" s="2"/>
      <c r="Z2" s="2"/>
    </row>
    <row r="3" spans="1:26" ht="24.75" customHeight="1" x14ac:dyDescent="0.25">
      <c r="A3" s="264" t="s">
        <v>2</v>
      </c>
      <c r="B3" s="265"/>
      <c r="C3" s="3" t="s">
        <v>3</v>
      </c>
      <c r="D3" s="1"/>
      <c r="E3" s="1"/>
      <c r="F3" s="1"/>
      <c r="G3" s="1"/>
      <c r="H3" s="1"/>
      <c r="I3" s="1"/>
      <c r="J3" s="2"/>
      <c r="K3" s="2"/>
      <c r="L3" s="2"/>
      <c r="M3" s="2"/>
      <c r="N3" s="2"/>
      <c r="O3" s="2"/>
      <c r="P3" s="2"/>
      <c r="Q3" s="2"/>
      <c r="R3" s="2"/>
      <c r="S3" s="2"/>
      <c r="T3" s="2"/>
      <c r="U3" s="2"/>
      <c r="V3" s="2"/>
      <c r="W3" s="2"/>
      <c r="X3" s="2"/>
      <c r="Y3" s="2"/>
      <c r="Z3" s="2"/>
    </row>
    <row r="4" spans="1:26" ht="20.25" customHeight="1" x14ac:dyDescent="0.25">
      <c r="A4" s="264" t="s">
        <v>4</v>
      </c>
      <c r="B4" s="265"/>
      <c r="C4" s="4" t="s">
        <v>5</v>
      </c>
      <c r="D4" s="1"/>
      <c r="E4" s="1"/>
      <c r="F4" s="1"/>
      <c r="G4" s="1"/>
      <c r="H4" s="1"/>
      <c r="I4" s="1"/>
      <c r="J4" s="2"/>
      <c r="K4" s="2"/>
      <c r="L4" s="2"/>
      <c r="M4" s="2"/>
      <c r="N4" s="2"/>
      <c r="O4" s="2"/>
      <c r="P4" s="2"/>
      <c r="Q4" s="2"/>
      <c r="R4" s="2"/>
      <c r="S4" s="2"/>
      <c r="T4" s="2"/>
      <c r="U4" s="2"/>
      <c r="V4" s="2"/>
      <c r="W4" s="2"/>
      <c r="X4" s="2"/>
      <c r="Y4" s="2"/>
      <c r="Z4" s="2"/>
    </row>
    <row r="5" spans="1:26" ht="23.25" customHeight="1" x14ac:dyDescent="0.25">
      <c r="A5" s="264" t="s">
        <v>6</v>
      </c>
      <c r="B5" s="265"/>
      <c r="C5" s="4" t="s">
        <v>7</v>
      </c>
      <c r="D5" s="1"/>
      <c r="E5" s="1"/>
      <c r="F5" s="1"/>
      <c r="G5" s="1"/>
      <c r="H5" s="1"/>
      <c r="I5" s="1"/>
      <c r="J5" s="2"/>
      <c r="K5" s="2"/>
      <c r="L5" s="2"/>
      <c r="M5" s="2"/>
      <c r="N5" s="2"/>
      <c r="O5" s="2"/>
      <c r="P5" s="2"/>
      <c r="Q5" s="2"/>
      <c r="R5" s="2"/>
      <c r="S5" s="2"/>
      <c r="T5" s="2"/>
      <c r="U5" s="2"/>
      <c r="V5" s="2"/>
      <c r="W5" s="2"/>
      <c r="X5" s="2"/>
      <c r="Y5" s="2"/>
      <c r="Z5" s="2"/>
    </row>
    <row r="6" spans="1:26" ht="22.5" customHeight="1" x14ac:dyDescent="0.25">
      <c r="A6" s="264" t="s">
        <v>8</v>
      </c>
      <c r="B6" s="265"/>
      <c r="C6" s="4" t="s">
        <v>9</v>
      </c>
      <c r="D6" s="1"/>
      <c r="E6" s="1"/>
      <c r="F6" s="1"/>
      <c r="G6" s="1"/>
      <c r="H6" s="1"/>
      <c r="I6" s="1"/>
      <c r="J6" s="2"/>
      <c r="K6" s="2"/>
      <c r="L6" s="2"/>
      <c r="M6" s="2"/>
      <c r="N6" s="2"/>
      <c r="O6" s="2"/>
      <c r="P6" s="2"/>
      <c r="Q6" s="2"/>
      <c r="R6" s="2"/>
      <c r="S6" s="2"/>
      <c r="T6" s="2"/>
      <c r="U6" s="2"/>
      <c r="V6" s="2"/>
      <c r="W6" s="2"/>
      <c r="X6" s="2"/>
      <c r="Y6" s="2"/>
      <c r="Z6" s="2"/>
    </row>
    <row r="7" spans="1:26" ht="52.5" customHeight="1" x14ac:dyDescent="0.25">
      <c r="A7" s="264" t="s">
        <v>10</v>
      </c>
      <c r="B7" s="265"/>
      <c r="C7" s="4" t="s">
        <v>11</v>
      </c>
      <c r="D7" s="1"/>
      <c r="E7" s="1"/>
      <c r="F7" s="1"/>
      <c r="G7" s="1"/>
      <c r="H7" s="1"/>
      <c r="I7" s="1"/>
      <c r="J7" s="2"/>
      <c r="K7" s="2"/>
      <c r="L7" s="2"/>
      <c r="M7" s="2"/>
      <c r="N7" s="2"/>
      <c r="O7" s="2"/>
      <c r="P7" s="2"/>
      <c r="Q7" s="2"/>
      <c r="R7" s="2"/>
      <c r="S7" s="2"/>
      <c r="T7" s="2"/>
      <c r="U7" s="2"/>
      <c r="V7" s="2"/>
      <c r="W7" s="2"/>
      <c r="X7" s="2"/>
      <c r="Y7" s="2"/>
      <c r="Z7" s="2"/>
    </row>
    <row r="8" spans="1:26" ht="92.25" customHeight="1" x14ac:dyDescent="0.25">
      <c r="A8" s="264" t="s">
        <v>12</v>
      </c>
      <c r="B8" s="265"/>
      <c r="C8" s="4" t="s">
        <v>13</v>
      </c>
      <c r="D8" s="1"/>
      <c r="E8" s="1"/>
      <c r="F8" s="1"/>
      <c r="G8" s="1"/>
      <c r="H8" s="1"/>
      <c r="I8" s="1"/>
      <c r="J8" s="2"/>
      <c r="K8" s="2"/>
      <c r="L8" s="2"/>
      <c r="M8" s="2"/>
      <c r="N8" s="2"/>
      <c r="O8" s="2"/>
      <c r="P8" s="2"/>
      <c r="Q8" s="2"/>
      <c r="R8" s="2"/>
      <c r="S8" s="2"/>
      <c r="T8" s="2"/>
      <c r="U8" s="2"/>
      <c r="V8" s="2"/>
      <c r="W8" s="2"/>
      <c r="X8" s="2"/>
      <c r="Y8" s="2"/>
      <c r="Z8" s="2"/>
    </row>
    <row r="9" spans="1:26" ht="36" customHeight="1" x14ac:dyDescent="0.25">
      <c r="A9" s="264" t="s">
        <v>14</v>
      </c>
      <c r="B9" s="265"/>
      <c r="C9" s="4" t="s">
        <v>15</v>
      </c>
      <c r="D9" s="1"/>
      <c r="E9" s="1"/>
      <c r="F9" s="1"/>
      <c r="G9" s="1"/>
      <c r="H9" s="1"/>
      <c r="I9" s="1"/>
      <c r="J9" s="2"/>
      <c r="K9" s="2"/>
      <c r="L9" s="2"/>
      <c r="M9" s="2"/>
      <c r="N9" s="2"/>
      <c r="O9" s="2"/>
      <c r="P9" s="2"/>
      <c r="Q9" s="2"/>
      <c r="R9" s="2"/>
      <c r="S9" s="2"/>
      <c r="T9" s="2"/>
      <c r="U9" s="2"/>
      <c r="V9" s="2"/>
      <c r="W9" s="2"/>
      <c r="X9" s="2"/>
      <c r="Y9" s="2"/>
      <c r="Z9" s="2"/>
    </row>
    <row r="10" spans="1:26" ht="38.25" customHeight="1" x14ac:dyDescent="0.25">
      <c r="A10" s="264" t="s">
        <v>16</v>
      </c>
      <c r="B10" s="265"/>
      <c r="C10" s="4" t="s">
        <v>17</v>
      </c>
      <c r="D10" s="1"/>
      <c r="E10" s="1"/>
      <c r="F10" s="1"/>
      <c r="G10" s="1"/>
      <c r="H10" s="1"/>
      <c r="I10" s="1"/>
      <c r="J10" s="2"/>
      <c r="K10" s="2"/>
      <c r="L10" s="2"/>
      <c r="M10" s="2"/>
      <c r="N10" s="2"/>
      <c r="O10" s="2"/>
      <c r="P10" s="2"/>
      <c r="Q10" s="2"/>
      <c r="R10" s="2"/>
      <c r="S10" s="2"/>
      <c r="T10" s="2"/>
      <c r="U10" s="2"/>
      <c r="V10" s="2"/>
      <c r="W10" s="2"/>
      <c r="X10" s="2"/>
      <c r="Y10" s="2"/>
      <c r="Z10" s="2"/>
    </row>
    <row r="11" spans="1:26" ht="80.25" customHeight="1" x14ac:dyDescent="0.25">
      <c r="A11" s="264" t="s">
        <v>18</v>
      </c>
      <c r="B11" s="265"/>
      <c r="C11" s="4" t="s">
        <v>19</v>
      </c>
      <c r="D11" s="1"/>
      <c r="E11" s="1"/>
      <c r="F11" s="1"/>
      <c r="G11" s="1"/>
      <c r="H11" s="1"/>
      <c r="I11" s="1"/>
      <c r="J11" s="2"/>
      <c r="K11" s="2"/>
      <c r="L11" s="2"/>
      <c r="M11" s="2"/>
      <c r="N11" s="2"/>
      <c r="O11" s="2"/>
      <c r="P11" s="2"/>
      <c r="Q11" s="2"/>
      <c r="R11" s="2"/>
      <c r="S11" s="2"/>
      <c r="T11" s="2"/>
      <c r="U11" s="2"/>
      <c r="V11" s="2"/>
      <c r="W11" s="2"/>
      <c r="X11" s="2"/>
      <c r="Y11" s="2"/>
      <c r="Z11" s="2"/>
    </row>
    <row r="12" spans="1:26" ht="29.25" customHeight="1" x14ac:dyDescent="0.25">
      <c r="A12" s="266" t="s">
        <v>20</v>
      </c>
      <c r="B12" s="267"/>
      <c r="C12" s="5" t="s">
        <v>21</v>
      </c>
      <c r="D12" s="1"/>
      <c r="E12" s="1"/>
      <c r="F12" s="1"/>
      <c r="G12" s="1"/>
      <c r="H12" s="1"/>
      <c r="I12" s="1"/>
      <c r="J12" s="2"/>
      <c r="K12" s="2"/>
      <c r="L12" s="2"/>
      <c r="M12" s="2"/>
      <c r="N12" s="2"/>
      <c r="O12" s="2"/>
      <c r="P12" s="2"/>
      <c r="Q12" s="2"/>
      <c r="R12" s="2"/>
      <c r="S12" s="2"/>
      <c r="T12" s="2"/>
      <c r="U12" s="2"/>
      <c r="V12" s="2"/>
      <c r="W12" s="2"/>
      <c r="X12" s="2"/>
      <c r="Y12" s="2"/>
      <c r="Z12" s="2"/>
    </row>
    <row r="13" spans="1:26" ht="207.75" customHeight="1" x14ac:dyDescent="0.25">
      <c r="A13" s="266" t="s">
        <v>22</v>
      </c>
      <c r="B13" s="267"/>
      <c r="C13" s="6" t="s">
        <v>23</v>
      </c>
      <c r="D13" s="1"/>
      <c r="E13" s="1"/>
      <c r="F13" s="1"/>
      <c r="G13" s="1"/>
      <c r="H13" s="1"/>
      <c r="I13" s="1"/>
      <c r="J13" s="2"/>
      <c r="K13" s="2"/>
      <c r="L13" s="2"/>
      <c r="M13" s="2"/>
      <c r="N13" s="2"/>
      <c r="O13" s="2"/>
      <c r="P13" s="2"/>
      <c r="Q13" s="2"/>
      <c r="R13" s="2"/>
      <c r="S13" s="2"/>
      <c r="T13" s="2"/>
      <c r="U13" s="2"/>
      <c r="V13" s="2"/>
      <c r="W13" s="2"/>
      <c r="X13" s="2"/>
      <c r="Y13" s="2"/>
      <c r="Z13" s="2"/>
    </row>
    <row r="14" spans="1:26" ht="28.5" customHeight="1" x14ac:dyDescent="0.4">
      <c r="A14" s="261" t="s">
        <v>24</v>
      </c>
      <c r="B14" s="262"/>
      <c r="C14" s="263"/>
      <c r="D14" s="1"/>
      <c r="E14" s="1"/>
      <c r="F14" s="1"/>
      <c r="G14" s="1"/>
      <c r="H14" s="1"/>
      <c r="I14" s="1"/>
      <c r="J14" s="2"/>
      <c r="K14" s="2"/>
      <c r="L14" s="2"/>
      <c r="M14" s="2"/>
      <c r="N14" s="2"/>
      <c r="O14" s="2"/>
      <c r="P14" s="2"/>
      <c r="Q14" s="2"/>
      <c r="R14" s="2"/>
      <c r="S14" s="2"/>
      <c r="T14" s="2"/>
      <c r="U14" s="2"/>
      <c r="V14" s="2"/>
      <c r="W14" s="2"/>
      <c r="X14" s="2"/>
      <c r="Y14" s="2"/>
      <c r="Z14" s="2"/>
    </row>
    <row r="15" spans="1:26" ht="34.5" customHeight="1" x14ac:dyDescent="0.25">
      <c r="A15" s="268" t="s">
        <v>25</v>
      </c>
      <c r="B15" s="269"/>
      <c r="C15" s="3" t="s">
        <v>26</v>
      </c>
      <c r="D15" s="1"/>
      <c r="E15" s="1"/>
      <c r="F15" s="1"/>
      <c r="G15" s="1"/>
      <c r="H15" s="1"/>
      <c r="I15" s="1"/>
      <c r="J15" s="2"/>
      <c r="K15" s="2"/>
      <c r="L15" s="2"/>
      <c r="M15" s="2"/>
      <c r="N15" s="2"/>
      <c r="O15" s="2"/>
      <c r="P15" s="2"/>
      <c r="Q15" s="2"/>
      <c r="R15" s="2"/>
      <c r="S15" s="2"/>
      <c r="T15" s="2"/>
      <c r="U15" s="2"/>
      <c r="V15" s="2"/>
      <c r="W15" s="2"/>
      <c r="X15" s="2"/>
      <c r="Y15" s="2"/>
      <c r="Z15" s="2"/>
    </row>
    <row r="16" spans="1:26" ht="37.5" customHeight="1" x14ac:dyDescent="0.25">
      <c r="A16" s="264" t="s">
        <v>27</v>
      </c>
      <c r="B16" s="265"/>
      <c r="C16" s="4" t="s">
        <v>28</v>
      </c>
      <c r="D16" s="1"/>
      <c r="E16" s="1"/>
      <c r="F16" s="1"/>
      <c r="G16" s="1"/>
      <c r="H16" s="1"/>
      <c r="I16" s="1"/>
      <c r="J16" s="2"/>
      <c r="K16" s="2"/>
      <c r="L16" s="2"/>
      <c r="M16" s="2"/>
      <c r="N16" s="2"/>
      <c r="O16" s="2"/>
      <c r="P16" s="2"/>
      <c r="Q16" s="2"/>
      <c r="R16" s="2"/>
      <c r="S16" s="2"/>
      <c r="T16" s="2"/>
      <c r="U16" s="2"/>
      <c r="V16" s="2"/>
      <c r="W16" s="2"/>
      <c r="X16" s="2"/>
      <c r="Y16" s="2"/>
      <c r="Z16" s="2"/>
    </row>
    <row r="17" spans="1:26" ht="42" customHeight="1" x14ac:dyDescent="0.25">
      <c r="A17" s="264" t="s">
        <v>29</v>
      </c>
      <c r="B17" s="265"/>
      <c r="C17" s="4" t="s">
        <v>28</v>
      </c>
      <c r="D17" s="1"/>
      <c r="E17" s="1"/>
      <c r="F17" s="1"/>
      <c r="G17" s="1"/>
      <c r="H17" s="1"/>
      <c r="I17" s="1"/>
      <c r="J17" s="2"/>
      <c r="K17" s="2"/>
      <c r="L17" s="2"/>
      <c r="M17" s="2"/>
      <c r="N17" s="2"/>
      <c r="O17" s="2"/>
      <c r="P17" s="2"/>
      <c r="Q17" s="2"/>
      <c r="R17" s="2"/>
      <c r="S17" s="2"/>
      <c r="T17" s="2"/>
      <c r="U17" s="2"/>
      <c r="V17" s="2"/>
      <c r="W17" s="2"/>
      <c r="X17" s="2"/>
      <c r="Y17" s="2"/>
      <c r="Z17" s="2"/>
    </row>
    <row r="18" spans="1:26" ht="69.75" customHeight="1" x14ac:dyDescent="0.25">
      <c r="A18" s="264" t="s">
        <v>30</v>
      </c>
      <c r="B18" s="265"/>
      <c r="C18" s="4" t="s">
        <v>31</v>
      </c>
      <c r="D18" s="1"/>
      <c r="E18" s="1"/>
      <c r="F18" s="1"/>
      <c r="G18" s="1"/>
      <c r="H18" s="1"/>
      <c r="I18" s="1"/>
      <c r="J18" s="2"/>
      <c r="K18" s="2"/>
      <c r="L18" s="2"/>
      <c r="M18" s="2"/>
      <c r="N18" s="2"/>
      <c r="O18" s="2"/>
      <c r="P18" s="2"/>
      <c r="Q18" s="2"/>
      <c r="R18" s="2"/>
      <c r="S18" s="2"/>
      <c r="T18" s="2"/>
      <c r="U18" s="2"/>
      <c r="V18" s="2"/>
      <c r="W18" s="2"/>
      <c r="X18" s="2"/>
      <c r="Y18" s="2"/>
      <c r="Z18" s="2"/>
    </row>
    <row r="19" spans="1:26" ht="51.75" customHeight="1" x14ac:dyDescent="0.25">
      <c r="A19" s="264" t="s">
        <v>32</v>
      </c>
      <c r="B19" s="265"/>
      <c r="C19" s="4" t="s">
        <v>33</v>
      </c>
      <c r="D19" s="1"/>
      <c r="E19" s="1"/>
      <c r="F19" s="1"/>
      <c r="G19" s="1"/>
      <c r="H19" s="1"/>
      <c r="I19" s="1"/>
      <c r="J19" s="2"/>
      <c r="K19" s="2"/>
      <c r="L19" s="2"/>
      <c r="M19" s="2"/>
      <c r="N19" s="2"/>
      <c r="O19" s="2"/>
      <c r="P19" s="2"/>
      <c r="Q19" s="2"/>
      <c r="R19" s="2"/>
      <c r="S19" s="2"/>
      <c r="T19" s="2"/>
      <c r="U19" s="2"/>
      <c r="V19" s="2"/>
      <c r="W19" s="2"/>
      <c r="X19" s="2"/>
      <c r="Y19" s="2"/>
      <c r="Z19" s="2"/>
    </row>
    <row r="20" spans="1:26" ht="30.75" customHeight="1" x14ac:dyDescent="0.25">
      <c r="A20" s="264" t="s">
        <v>34</v>
      </c>
      <c r="B20" s="265"/>
      <c r="C20" s="4" t="s">
        <v>35</v>
      </c>
      <c r="D20" s="1"/>
      <c r="E20" s="1"/>
      <c r="F20" s="1"/>
      <c r="G20" s="1"/>
      <c r="H20" s="1"/>
      <c r="I20" s="1"/>
      <c r="J20" s="2"/>
      <c r="K20" s="2"/>
      <c r="L20" s="2"/>
      <c r="M20" s="2"/>
      <c r="N20" s="2"/>
      <c r="O20" s="2"/>
      <c r="P20" s="2"/>
      <c r="Q20" s="2"/>
      <c r="R20" s="2"/>
      <c r="S20" s="2"/>
      <c r="T20" s="2"/>
      <c r="U20" s="2"/>
      <c r="V20" s="2"/>
      <c r="W20" s="2"/>
      <c r="X20" s="2"/>
      <c r="Y20" s="2"/>
      <c r="Z20" s="2"/>
    </row>
    <row r="21" spans="1:26" ht="47.25" customHeight="1" x14ac:dyDescent="0.25">
      <c r="A21" s="266" t="s">
        <v>36</v>
      </c>
      <c r="B21" s="267"/>
      <c r="C21" s="6" t="s">
        <v>37</v>
      </c>
      <c r="D21" s="1"/>
      <c r="E21" s="1"/>
      <c r="F21" s="1"/>
      <c r="G21" s="1"/>
      <c r="H21" s="1"/>
      <c r="I21" s="1"/>
      <c r="J21" s="2"/>
      <c r="K21" s="2"/>
      <c r="L21" s="2"/>
      <c r="M21" s="2"/>
      <c r="N21" s="2"/>
      <c r="O21" s="2"/>
      <c r="P21" s="2"/>
      <c r="Q21" s="2"/>
      <c r="R21" s="2"/>
      <c r="S21" s="2"/>
      <c r="T21" s="2"/>
      <c r="U21" s="2"/>
      <c r="V21" s="2"/>
      <c r="W21" s="2"/>
      <c r="X21" s="2"/>
      <c r="Y21" s="2"/>
      <c r="Z21" s="2"/>
    </row>
    <row r="22" spans="1:26" ht="27.75" customHeight="1" x14ac:dyDescent="0.4">
      <c r="A22" s="261" t="s">
        <v>38</v>
      </c>
      <c r="B22" s="262"/>
      <c r="C22" s="263"/>
      <c r="D22" s="1"/>
      <c r="E22" s="1"/>
      <c r="F22" s="1"/>
      <c r="G22" s="1"/>
      <c r="H22" s="1"/>
      <c r="I22" s="1"/>
      <c r="J22" s="2"/>
      <c r="K22" s="2"/>
      <c r="L22" s="2"/>
      <c r="M22" s="2"/>
      <c r="N22" s="2"/>
      <c r="O22" s="2"/>
      <c r="P22" s="2"/>
      <c r="Q22" s="2"/>
      <c r="R22" s="2"/>
      <c r="S22" s="2"/>
      <c r="T22" s="2"/>
      <c r="U22" s="2"/>
      <c r="V22" s="2"/>
      <c r="W22" s="2"/>
      <c r="X22" s="2"/>
      <c r="Y22" s="2"/>
      <c r="Z22" s="2"/>
    </row>
    <row r="23" spans="1:26" ht="28.5" customHeight="1" x14ac:dyDescent="0.25">
      <c r="A23" s="268" t="s">
        <v>39</v>
      </c>
      <c r="B23" s="269"/>
      <c r="C23" s="3" t="s">
        <v>40</v>
      </c>
      <c r="D23" s="1"/>
      <c r="E23" s="1"/>
      <c r="F23" s="1"/>
      <c r="G23" s="1"/>
      <c r="H23" s="1"/>
      <c r="I23" s="1"/>
      <c r="J23" s="2"/>
      <c r="K23" s="2"/>
      <c r="L23" s="2"/>
      <c r="M23" s="2"/>
      <c r="N23" s="2"/>
      <c r="O23" s="2"/>
      <c r="P23" s="2"/>
      <c r="Q23" s="2"/>
      <c r="R23" s="2"/>
      <c r="S23" s="2"/>
      <c r="T23" s="2"/>
      <c r="U23" s="2"/>
      <c r="V23" s="2"/>
      <c r="W23" s="2"/>
      <c r="X23" s="2"/>
      <c r="Y23" s="2"/>
      <c r="Z23" s="2"/>
    </row>
    <row r="24" spans="1:26" ht="137.25" customHeight="1" x14ac:dyDescent="0.25">
      <c r="A24" s="270" t="s">
        <v>41</v>
      </c>
      <c r="B24" s="7" t="s">
        <v>42</v>
      </c>
      <c r="C24" s="4" t="s">
        <v>43</v>
      </c>
      <c r="D24" s="1"/>
      <c r="E24" s="1"/>
      <c r="F24" s="1"/>
      <c r="G24" s="1"/>
      <c r="H24" s="1"/>
      <c r="I24" s="1"/>
      <c r="J24" s="2"/>
      <c r="K24" s="2"/>
      <c r="L24" s="2"/>
      <c r="M24" s="2"/>
      <c r="N24" s="2"/>
      <c r="O24" s="2"/>
      <c r="P24" s="2"/>
      <c r="Q24" s="2"/>
      <c r="R24" s="2"/>
      <c r="S24" s="2"/>
      <c r="T24" s="2"/>
      <c r="U24" s="2"/>
      <c r="V24" s="2"/>
      <c r="W24" s="2"/>
      <c r="X24" s="2"/>
      <c r="Y24" s="2"/>
      <c r="Z24" s="2"/>
    </row>
    <row r="25" spans="1:26" ht="15.75" customHeight="1" x14ac:dyDescent="0.25">
      <c r="A25" s="271"/>
      <c r="B25" s="8" t="s">
        <v>44</v>
      </c>
      <c r="C25" s="4" t="s">
        <v>45</v>
      </c>
      <c r="D25" s="1"/>
      <c r="E25" s="1"/>
      <c r="F25" s="1"/>
      <c r="G25" s="1"/>
      <c r="H25" s="1"/>
      <c r="I25" s="1"/>
      <c r="J25" s="2"/>
      <c r="K25" s="2"/>
      <c r="L25" s="2"/>
      <c r="M25" s="2"/>
      <c r="N25" s="2"/>
      <c r="O25" s="2"/>
      <c r="P25" s="2"/>
      <c r="Q25" s="2"/>
      <c r="R25" s="2"/>
      <c r="S25" s="2"/>
      <c r="T25" s="2"/>
      <c r="U25" s="2"/>
      <c r="V25" s="2"/>
      <c r="W25" s="2"/>
      <c r="X25" s="2"/>
      <c r="Y25" s="2"/>
      <c r="Z25" s="2"/>
    </row>
    <row r="26" spans="1:26" ht="30.75" customHeight="1" x14ac:dyDescent="0.25">
      <c r="A26" s="271"/>
      <c r="B26" s="8" t="s">
        <v>46</v>
      </c>
      <c r="C26" s="4" t="s">
        <v>47</v>
      </c>
      <c r="D26" s="1"/>
      <c r="E26" s="1"/>
      <c r="F26" s="1"/>
      <c r="G26" s="1"/>
      <c r="H26" s="1"/>
      <c r="I26" s="1"/>
      <c r="J26" s="2"/>
      <c r="K26" s="2"/>
      <c r="L26" s="2"/>
      <c r="M26" s="2"/>
      <c r="N26" s="2"/>
      <c r="O26" s="2"/>
      <c r="P26" s="2"/>
      <c r="Q26" s="2"/>
      <c r="R26" s="2"/>
      <c r="S26" s="2"/>
      <c r="T26" s="2"/>
      <c r="U26" s="2"/>
      <c r="V26" s="2"/>
      <c r="W26" s="2"/>
      <c r="X26" s="2"/>
      <c r="Y26" s="2"/>
      <c r="Z26" s="2"/>
    </row>
    <row r="27" spans="1:26" ht="25.5" customHeight="1" x14ac:dyDescent="0.25">
      <c r="A27" s="271"/>
      <c r="B27" s="8" t="s">
        <v>48</v>
      </c>
      <c r="C27" s="4" t="s">
        <v>49</v>
      </c>
      <c r="D27" s="1"/>
      <c r="E27" s="1"/>
      <c r="F27" s="1"/>
      <c r="G27" s="1"/>
      <c r="H27" s="1"/>
      <c r="I27" s="1"/>
      <c r="J27" s="2"/>
      <c r="K27" s="2"/>
      <c r="L27" s="2"/>
      <c r="M27" s="2"/>
      <c r="N27" s="2"/>
      <c r="O27" s="2"/>
      <c r="P27" s="2"/>
      <c r="Q27" s="2"/>
      <c r="R27" s="2"/>
      <c r="S27" s="2"/>
      <c r="T27" s="2"/>
      <c r="U27" s="2"/>
      <c r="V27" s="2"/>
      <c r="W27" s="2"/>
      <c r="X27" s="2"/>
      <c r="Y27" s="2"/>
      <c r="Z27" s="2"/>
    </row>
    <row r="28" spans="1:26" ht="23.25" customHeight="1" x14ac:dyDescent="0.25">
      <c r="A28" s="271"/>
      <c r="B28" s="8" t="s">
        <v>50</v>
      </c>
      <c r="C28" s="4" t="s">
        <v>51</v>
      </c>
      <c r="D28" s="1"/>
      <c r="E28" s="1"/>
      <c r="F28" s="1"/>
      <c r="G28" s="1"/>
      <c r="H28" s="1"/>
      <c r="I28" s="1"/>
      <c r="J28" s="2"/>
      <c r="K28" s="2"/>
      <c r="L28" s="2"/>
      <c r="M28" s="2"/>
      <c r="N28" s="2"/>
      <c r="O28" s="2"/>
      <c r="P28" s="2"/>
      <c r="Q28" s="2"/>
      <c r="R28" s="2"/>
      <c r="S28" s="2"/>
      <c r="T28" s="2"/>
      <c r="U28" s="2"/>
      <c r="V28" s="2"/>
      <c r="W28" s="2"/>
      <c r="X28" s="2"/>
      <c r="Y28" s="2"/>
      <c r="Z28" s="2"/>
    </row>
    <row r="29" spans="1:26" ht="37.5" customHeight="1" x14ac:dyDescent="0.25">
      <c r="A29" s="271"/>
      <c r="B29" s="8" t="s">
        <v>52</v>
      </c>
      <c r="C29" s="4" t="s">
        <v>53</v>
      </c>
      <c r="D29" s="1"/>
      <c r="E29" s="1"/>
      <c r="F29" s="1"/>
      <c r="G29" s="1"/>
      <c r="H29" s="1"/>
      <c r="I29" s="1"/>
      <c r="J29" s="2"/>
      <c r="K29" s="2"/>
      <c r="L29" s="2"/>
      <c r="M29" s="2"/>
      <c r="N29" s="2"/>
      <c r="O29" s="2"/>
      <c r="P29" s="2"/>
      <c r="Q29" s="2"/>
      <c r="R29" s="2"/>
      <c r="S29" s="2"/>
      <c r="T29" s="2"/>
      <c r="U29" s="2"/>
      <c r="V29" s="2"/>
      <c r="W29" s="2"/>
      <c r="X29" s="2"/>
      <c r="Y29" s="2"/>
      <c r="Z29" s="2"/>
    </row>
    <row r="30" spans="1:26" ht="24" customHeight="1" x14ac:dyDescent="0.25">
      <c r="A30" s="271"/>
      <c r="B30" s="8" t="s">
        <v>54</v>
      </c>
      <c r="C30" s="4" t="s">
        <v>55</v>
      </c>
      <c r="D30" s="1"/>
      <c r="E30" s="1"/>
      <c r="F30" s="1"/>
      <c r="G30" s="1"/>
      <c r="H30" s="1"/>
      <c r="I30" s="1"/>
      <c r="J30" s="2"/>
      <c r="K30" s="2"/>
      <c r="L30" s="2"/>
      <c r="M30" s="2"/>
      <c r="N30" s="2"/>
      <c r="O30" s="2"/>
      <c r="P30" s="2"/>
      <c r="Q30" s="2"/>
      <c r="R30" s="2"/>
      <c r="S30" s="2"/>
      <c r="T30" s="2"/>
      <c r="U30" s="2"/>
      <c r="V30" s="2"/>
      <c r="W30" s="2"/>
      <c r="X30" s="2"/>
      <c r="Y30" s="2"/>
      <c r="Z30" s="2"/>
    </row>
    <row r="31" spans="1:26" ht="37.5" customHeight="1" x14ac:dyDescent="0.25">
      <c r="A31" s="271"/>
      <c r="B31" s="8" t="s">
        <v>56</v>
      </c>
      <c r="C31" s="4" t="s">
        <v>57</v>
      </c>
      <c r="D31" s="1"/>
      <c r="E31" s="1"/>
      <c r="F31" s="1"/>
      <c r="G31" s="1"/>
      <c r="H31" s="1"/>
      <c r="I31" s="1"/>
      <c r="J31" s="2"/>
      <c r="K31" s="2"/>
      <c r="L31" s="2"/>
      <c r="M31" s="2"/>
      <c r="N31" s="2"/>
      <c r="O31" s="2"/>
      <c r="P31" s="2"/>
      <c r="Q31" s="2"/>
      <c r="R31" s="2"/>
      <c r="S31" s="2"/>
      <c r="T31" s="2"/>
      <c r="U31" s="2"/>
      <c r="V31" s="2"/>
      <c r="W31" s="2"/>
      <c r="X31" s="2"/>
      <c r="Y31" s="2"/>
      <c r="Z31" s="2"/>
    </row>
    <row r="32" spans="1:26" ht="27" customHeight="1" x14ac:dyDescent="0.25">
      <c r="A32" s="264" t="s">
        <v>58</v>
      </c>
      <c r="B32" s="265"/>
      <c r="C32" s="4" t="s">
        <v>59</v>
      </c>
      <c r="D32" s="1"/>
      <c r="E32" s="1"/>
      <c r="F32" s="1"/>
      <c r="G32" s="1"/>
      <c r="H32" s="1"/>
      <c r="I32" s="1"/>
      <c r="J32" s="2"/>
      <c r="K32" s="2"/>
      <c r="L32" s="2"/>
      <c r="M32" s="2"/>
      <c r="N32" s="2"/>
      <c r="O32" s="2"/>
      <c r="P32" s="2"/>
      <c r="Q32" s="2"/>
      <c r="R32" s="2"/>
      <c r="S32" s="2"/>
      <c r="T32" s="2"/>
      <c r="U32" s="2"/>
      <c r="V32" s="2"/>
      <c r="W32" s="2"/>
      <c r="X32" s="2"/>
      <c r="Y32" s="2"/>
      <c r="Z32" s="2"/>
    </row>
    <row r="33" spans="1:26" ht="22.5" customHeight="1" x14ac:dyDescent="0.25">
      <c r="A33" s="264" t="s">
        <v>60</v>
      </c>
      <c r="B33" s="265"/>
      <c r="C33" s="4" t="s">
        <v>61</v>
      </c>
      <c r="D33" s="1"/>
      <c r="E33" s="1"/>
      <c r="F33" s="1"/>
      <c r="G33" s="1"/>
      <c r="H33" s="1"/>
      <c r="I33" s="1"/>
      <c r="J33" s="2"/>
      <c r="K33" s="2"/>
      <c r="L33" s="2"/>
      <c r="M33" s="2"/>
      <c r="N33" s="2"/>
      <c r="O33" s="2"/>
      <c r="P33" s="2"/>
      <c r="Q33" s="2"/>
      <c r="R33" s="2"/>
      <c r="S33" s="2"/>
      <c r="T33" s="2"/>
      <c r="U33" s="2"/>
      <c r="V33" s="2"/>
      <c r="W33" s="2"/>
      <c r="X33" s="2"/>
      <c r="Y33" s="2"/>
      <c r="Z33" s="2"/>
    </row>
    <row r="34" spans="1:26" ht="22.5" customHeight="1" x14ac:dyDescent="0.25">
      <c r="A34" s="270" t="s">
        <v>62</v>
      </c>
      <c r="B34" s="8" t="s">
        <v>63</v>
      </c>
      <c r="C34" s="9" t="s">
        <v>64</v>
      </c>
      <c r="D34" s="1"/>
      <c r="E34" s="1"/>
      <c r="F34" s="1"/>
      <c r="G34" s="1"/>
      <c r="H34" s="1"/>
      <c r="I34" s="1"/>
      <c r="J34" s="2"/>
      <c r="K34" s="2"/>
      <c r="L34" s="2"/>
      <c r="M34" s="2"/>
      <c r="N34" s="2"/>
      <c r="O34" s="2"/>
      <c r="P34" s="2"/>
      <c r="Q34" s="2"/>
      <c r="R34" s="2"/>
      <c r="S34" s="2"/>
      <c r="T34" s="2"/>
      <c r="U34" s="2"/>
      <c r="V34" s="2"/>
      <c r="W34" s="2"/>
      <c r="X34" s="2"/>
      <c r="Y34" s="2"/>
      <c r="Z34" s="2"/>
    </row>
    <row r="35" spans="1:26" ht="32.25" customHeight="1" x14ac:dyDescent="0.25">
      <c r="A35" s="271"/>
      <c r="B35" s="8" t="s">
        <v>65</v>
      </c>
      <c r="C35" s="9" t="s">
        <v>66</v>
      </c>
      <c r="D35" s="1"/>
      <c r="E35" s="1"/>
      <c r="F35" s="1"/>
      <c r="G35" s="1"/>
      <c r="H35" s="1"/>
      <c r="I35" s="1"/>
      <c r="J35" s="2"/>
      <c r="K35" s="2"/>
      <c r="L35" s="2"/>
      <c r="M35" s="2"/>
      <c r="N35" s="2"/>
      <c r="O35" s="2"/>
      <c r="P35" s="2"/>
      <c r="Q35" s="2"/>
      <c r="R35" s="2"/>
      <c r="S35" s="2"/>
      <c r="T35" s="2"/>
      <c r="U35" s="2"/>
      <c r="V35" s="2"/>
      <c r="W35" s="2"/>
      <c r="X35" s="2"/>
      <c r="Y35" s="2"/>
      <c r="Z35" s="2"/>
    </row>
    <row r="36" spans="1:26" ht="42.75" customHeight="1" x14ac:dyDescent="0.25">
      <c r="A36" s="272"/>
      <c r="B36" s="8" t="s">
        <v>67</v>
      </c>
      <c r="C36" s="4" t="s">
        <v>68</v>
      </c>
      <c r="D36" s="1"/>
      <c r="E36" s="1"/>
      <c r="F36" s="1"/>
      <c r="G36" s="1"/>
      <c r="H36" s="1"/>
      <c r="I36" s="1"/>
      <c r="J36" s="2"/>
      <c r="K36" s="2"/>
      <c r="L36" s="2"/>
      <c r="M36" s="2"/>
      <c r="N36" s="2"/>
      <c r="O36" s="2"/>
      <c r="P36" s="2"/>
      <c r="Q36" s="2"/>
      <c r="R36" s="2"/>
      <c r="S36" s="2"/>
      <c r="T36" s="2"/>
      <c r="U36" s="2"/>
      <c r="V36" s="2"/>
      <c r="W36" s="2"/>
      <c r="X36" s="2"/>
      <c r="Y36" s="2"/>
      <c r="Z36" s="2"/>
    </row>
    <row r="37" spans="1:26" ht="32.25" customHeight="1" x14ac:dyDescent="0.4">
      <c r="A37" s="261" t="s">
        <v>69</v>
      </c>
      <c r="B37" s="262"/>
      <c r="C37" s="263"/>
      <c r="D37" s="1"/>
      <c r="E37" s="1"/>
      <c r="F37" s="1"/>
      <c r="G37" s="1"/>
      <c r="H37" s="1"/>
      <c r="I37" s="1"/>
      <c r="J37" s="2"/>
      <c r="K37" s="2"/>
      <c r="L37" s="2"/>
      <c r="M37" s="2"/>
      <c r="N37" s="2"/>
      <c r="O37" s="2"/>
      <c r="P37" s="2"/>
      <c r="Q37" s="2"/>
      <c r="R37" s="2"/>
      <c r="S37" s="2"/>
      <c r="T37" s="2"/>
      <c r="U37" s="2"/>
      <c r="V37" s="2"/>
      <c r="W37" s="2"/>
      <c r="X37" s="2"/>
      <c r="Y37" s="2"/>
      <c r="Z37" s="2"/>
    </row>
    <row r="38" spans="1:26" ht="31.5" customHeight="1" x14ac:dyDescent="0.25">
      <c r="A38" s="268" t="s">
        <v>70</v>
      </c>
      <c r="B38" s="269"/>
      <c r="C38" s="3" t="s">
        <v>71</v>
      </c>
      <c r="D38" s="1"/>
      <c r="E38" s="1"/>
      <c r="F38" s="1"/>
      <c r="G38" s="1"/>
      <c r="H38" s="1"/>
      <c r="I38" s="1"/>
      <c r="J38" s="2"/>
      <c r="K38" s="2"/>
      <c r="L38" s="2"/>
      <c r="M38" s="2"/>
      <c r="N38" s="2"/>
      <c r="O38" s="2"/>
      <c r="P38" s="2"/>
      <c r="Q38" s="2"/>
      <c r="R38" s="2"/>
      <c r="S38" s="2"/>
      <c r="T38" s="2"/>
      <c r="U38" s="2"/>
      <c r="V38" s="2"/>
      <c r="W38" s="2"/>
      <c r="X38" s="2"/>
      <c r="Y38" s="2"/>
      <c r="Z38" s="2"/>
    </row>
    <row r="39" spans="1:26" ht="31.5" customHeight="1" x14ac:dyDescent="0.25">
      <c r="A39" s="264" t="s">
        <v>72</v>
      </c>
      <c r="B39" s="265"/>
      <c r="C39" s="4" t="s">
        <v>71</v>
      </c>
      <c r="D39" s="1"/>
      <c r="E39" s="1"/>
      <c r="F39" s="1"/>
      <c r="G39" s="1"/>
      <c r="H39" s="1"/>
      <c r="I39" s="1"/>
      <c r="J39" s="2"/>
      <c r="K39" s="2"/>
      <c r="L39" s="2"/>
      <c r="M39" s="2"/>
      <c r="N39" s="2"/>
      <c r="O39" s="2"/>
      <c r="P39" s="2"/>
      <c r="Q39" s="2"/>
      <c r="R39" s="2"/>
      <c r="S39" s="2"/>
      <c r="T39" s="2"/>
      <c r="U39" s="2"/>
      <c r="V39" s="2"/>
      <c r="W39" s="2"/>
      <c r="X39" s="2"/>
      <c r="Y39" s="2"/>
      <c r="Z39" s="2"/>
    </row>
    <row r="40" spans="1:26" ht="30" customHeight="1" x14ac:dyDescent="0.25">
      <c r="A40" s="264" t="s">
        <v>73</v>
      </c>
      <c r="B40" s="265"/>
      <c r="C40" s="4" t="s">
        <v>71</v>
      </c>
      <c r="D40" s="1"/>
      <c r="E40" s="1"/>
      <c r="F40" s="1"/>
      <c r="G40" s="1"/>
      <c r="H40" s="1"/>
      <c r="I40" s="1"/>
      <c r="J40" s="2"/>
      <c r="K40" s="2"/>
      <c r="L40" s="2"/>
      <c r="M40" s="2"/>
      <c r="N40" s="2"/>
      <c r="O40" s="2"/>
      <c r="P40" s="2"/>
      <c r="Q40" s="2"/>
      <c r="R40" s="2"/>
      <c r="S40" s="2"/>
      <c r="T40" s="2"/>
      <c r="U40" s="2"/>
      <c r="V40" s="2"/>
      <c r="W40" s="2"/>
      <c r="X40" s="2"/>
      <c r="Y40" s="2"/>
      <c r="Z40" s="2"/>
    </row>
    <row r="41" spans="1:26" ht="36" customHeight="1" x14ac:dyDescent="0.25">
      <c r="A41" s="264" t="s">
        <v>74</v>
      </c>
      <c r="B41" s="265"/>
      <c r="C41" s="4" t="s">
        <v>71</v>
      </c>
      <c r="D41" s="1"/>
      <c r="E41" s="1"/>
      <c r="F41" s="1"/>
      <c r="G41" s="1"/>
      <c r="H41" s="1"/>
      <c r="I41" s="1"/>
      <c r="J41" s="2"/>
      <c r="K41" s="2"/>
      <c r="L41" s="2"/>
      <c r="M41" s="2"/>
      <c r="N41" s="2"/>
      <c r="O41" s="2"/>
      <c r="P41" s="2"/>
      <c r="Q41" s="2"/>
      <c r="R41" s="2"/>
      <c r="S41" s="2"/>
      <c r="T41" s="2"/>
      <c r="U41" s="2"/>
      <c r="V41" s="2"/>
      <c r="W41" s="2"/>
      <c r="X41" s="2"/>
      <c r="Y41" s="2"/>
      <c r="Z41" s="2"/>
    </row>
    <row r="42" spans="1:26" ht="31.5" customHeight="1" x14ac:dyDescent="0.25">
      <c r="A42" s="264" t="s">
        <v>75</v>
      </c>
      <c r="B42" s="265"/>
      <c r="C42" s="4" t="s">
        <v>71</v>
      </c>
      <c r="D42" s="1"/>
      <c r="E42" s="1"/>
      <c r="F42" s="1"/>
      <c r="G42" s="1"/>
      <c r="H42" s="1"/>
      <c r="I42" s="1"/>
      <c r="J42" s="2"/>
      <c r="K42" s="2"/>
      <c r="L42" s="2"/>
      <c r="M42" s="2"/>
      <c r="N42" s="2"/>
      <c r="O42" s="2"/>
      <c r="P42" s="2"/>
      <c r="Q42" s="2"/>
      <c r="R42" s="2"/>
      <c r="S42" s="2"/>
      <c r="T42" s="2"/>
      <c r="U42" s="2"/>
      <c r="V42" s="2"/>
      <c r="W42" s="2"/>
      <c r="X42" s="2"/>
      <c r="Y42" s="2"/>
      <c r="Z42" s="2"/>
    </row>
    <row r="43" spans="1:26" ht="34.5" customHeight="1" x14ac:dyDescent="0.25">
      <c r="A43" s="266" t="s">
        <v>76</v>
      </c>
      <c r="B43" s="267"/>
      <c r="C43" s="10" t="s">
        <v>77</v>
      </c>
      <c r="D43" s="1"/>
      <c r="E43" s="1"/>
      <c r="F43" s="1"/>
      <c r="G43" s="1"/>
      <c r="H43" s="1"/>
      <c r="I43" s="1"/>
      <c r="J43" s="2"/>
      <c r="K43" s="2"/>
      <c r="L43" s="2"/>
      <c r="M43" s="2"/>
      <c r="N43" s="2"/>
      <c r="O43" s="2"/>
      <c r="P43" s="2"/>
      <c r="Q43" s="2"/>
      <c r="R43" s="2"/>
      <c r="S43" s="2"/>
      <c r="T43" s="2"/>
      <c r="U43" s="2"/>
      <c r="V43" s="2"/>
      <c r="W43" s="2"/>
      <c r="X43" s="2"/>
      <c r="Y43" s="2"/>
      <c r="Z43" s="2"/>
    </row>
    <row r="44" spans="1:26" ht="24" customHeight="1" x14ac:dyDescent="0.4">
      <c r="A44" s="261" t="s">
        <v>78</v>
      </c>
      <c r="B44" s="262"/>
      <c r="C44" s="263"/>
      <c r="D44" s="1"/>
      <c r="E44" s="1"/>
      <c r="F44" s="1"/>
      <c r="G44" s="1"/>
      <c r="H44" s="1"/>
      <c r="I44" s="1"/>
      <c r="J44" s="2"/>
      <c r="K44" s="2"/>
      <c r="L44" s="2"/>
      <c r="M44" s="2"/>
      <c r="N44" s="2"/>
      <c r="O44" s="2"/>
      <c r="P44" s="2"/>
      <c r="Q44" s="2"/>
      <c r="R44" s="2"/>
      <c r="S44" s="2"/>
      <c r="T44" s="2"/>
      <c r="U44" s="2"/>
      <c r="V44" s="2"/>
      <c r="W44" s="2"/>
      <c r="X44" s="2"/>
      <c r="Y44" s="2"/>
      <c r="Z44" s="2"/>
    </row>
    <row r="45" spans="1:26" ht="36.75" customHeight="1" x14ac:dyDescent="0.25">
      <c r="A45" s="268" t="s">
        <v>79</v>
      </c>
      <c r="B45" s="269"/>
      <c r="C45" s="11" t="s">
        <v>80</v>
      </c>
      <c r="D45" s="1"/>
      <c r="E45" s="1"/>
      <c r="F45" s="1"/>
      <c r="G45" s="1"/>
      <c r="H45" s="1"/>
      <c r="I45" s="1"/>
      <c r="J45" s="2"/>
      <c r="K45" s="2"/>
      <c r="L45" s="2"/>
      <c r="M45" s="2"/>
      <c r="N45" s="2"/>
      <c r="O45" s="2"/>
      <c r="P45" s="2"/>
      <c r="Q45" s="2"/>
      <c r="R45" s="2"/>
      <c r="S45" s="2"/>
      <c r="T45" s="2"/>
      <c r="U45" s="2"/>
      <c r="V45" s="2"/>
      <c r="W45" s="2"/>
      <c r="X45" s="2"/>
      <c r="Y45" s="2"/>
      <c r="Z45" s="2"/>
    </row>
    <row r="46" spans="1:26" ht="24" customHeight="1" x14ac:dyDescent="0.25">
      <c r="A46" s="264" t="s">
        <v>81</v>
      </c>
      <c r="B46" s="265"/>
      <c r="C46" s="12" t="s">
        <v>82</v>
      </c>
      <c r="D46" s="1"/>
      <c r="E46" s="1"/>
      <c r="F46" s="1"/>
      <c r="G46" s="1"/>
      <c r="H46" s="1"/>
      <c r="I46" s="1"/>
      <c r="J46" s="2"/>
      <c r="K46" s="2"/>
      <c r="L46" s="2"/>
      <c r="M46" s="2"/>
      <c r="N46" s="2"/>
      <c r="O46" s="2"/>
      <c r="P46" s="2"/>
      <c r="Q46" s="2"/>
      <c r="R46" s="2"/>
      <c r="S46" s="2"/>
      <c r="T46" s="2"/>
      <c r="U46" s="2"/>
      <c r="V46" s="2"/>
      <c r="W46" s="2"/>
      <c r="X46" s="2"/>
      <c r="Y46" s="2"/>
      <c r="Z46" s="2"/>
    </row>
    <row r="47" spans="1:26" ht="27" customHeight="1" x14ac:dyDescent="0.25">
      <c r="A47" s="264" t="s">
        <v>83</v>
      </c>
      <c r="B47" s="265"/>
      <c r="C47" s="12" t="s">
        <v>84</v>
      </c>
      <c r="D47" s="1"/>
      <c r="E47" s="1"/>
      <c r="F47" s="1"/>
      <c r="G47" s="1"/>
      <c r="H47" s="1"/>
      <c r="I47" s="1"/>
      <c r="J47" s="2"/>
      <c r="K47" s="2"/>
      <c r="L47" s="2"/>
      <c r="M47" s="2"/>
      <c r="N47" s="2"/>
      <c r="O47" s="2"/>
      <c r="P47" s="2"/>
      <c r="Q47" s="2"/>
      <c r="R47" s="2"/>
      <c r="S47" s="2"/>
      <c r="T47" s="2"/>
      <c r="U47" s="2"/>
      <c r="V47" s="2"/>
      <c r="W47" s="2"/>
      <c r="X47" s="2"/>
      <c r="Y47" s="2"/>
      <c r="Z47" s="2"/>
    </row>
    <row r="48" spans="1:26" ht="29.25" customHeight="1" x14ac:dyDescent="0.25">
      <c r="A48" s="264" t="s">
        <v>85</v>
      </c>
      <c r="B48" s="265"/>
      <c r="C48" s="12" t="s">
        <v>86</v>
      </c>
      <c r="D48" s="1"/>
      <c r="E48" s="1"/>
      <c r="F48" s="1"/>
      <c r="G48" s="1"/>
      <c r="H48" s="1"/>
      <c r="I48" s="1"/>
      <c r="J48" s="2"/>
      <c r="K48" s="2"/>
      <c r="L48" s="2"/>
      <c r="M48" s="2"/>
      <c r="N48" s="2"/>
      <c r="O48" s="2"/>
      <c r="P48" s="2"/>
      <c r="Q48" s="2"/>
      <c r="R48" s="2"/>
      <c r="S48" s="2"/>
      <c r="T48" s="2"/>
      <c r="U48" s="2"/>
      <c r="V48" s="2"/>
      <c r="W48" s="2"/>
      <c r="X48" s="2"/>
      <c r="Y48" s="2"/>
      <c r="Z48" s="2"/>
    </row>
    <row r="49" spans="1:26" ht="43.5" customHeight="1" x14ac:dyDescent="0.25">
      <c r="A49" s="264" t="s">
        <v>87</v>
      </c>
      <c r="B49" s="265"/>
      <c r="C49" s="13" t="s">
        <v>88</v>
      </c>
      <c r="D49" s="1"/>
      <c r="E49" s="1"/>
      <c r="F49" s="1"/>
      <c r="G49" s="1"/>
      <c r="H49" s="1"/>
      <c r="I49" s="1"/>
      <c r="J49" s="2"/>
      <c r="K49" s="2"/>
      <c r="L49" s="2"/>
      <c r="M49" s="2"/>
      <c r="N49" s="2"/>
      <c r="O49" s="2"/>
      <c r="P49" s="2"/>
      <c r="Q49" s="2"/>
      <c r="R49" s="2"/>
      <c r="S49" s="2"/>
      <c r="T49" s="2"/>
      <c r="U49" s="2"/>
      <c r="V49" s="2"/>
      <c r="W49" s="2"/>
      <c r="X49" s="2"/>
      <c r="Y49" s="2"/>
      <c r="Z49" s="2"/>
    </row>
    <row r="50" spans="1:26" ht="42.75" customHeight="1" x14ac:dyDescent="0.25">
      <c r="A50" s="273" t="s">
        <v>89</v>
      </c>
      <c r="B50" s="267"/>
      <c r="C50" s="14" t="s">
        <v>90</v>
      </c>
      <c r="D50" s="1"/>
      <c r="E50" s="1"/>
      <c r="F50" s="1"/>
      <c r="G50" s="1"/>
      <c r="H50" s="1"/>
      <c r="I50" s="1"/>
      <c r="J50" s="2"/>
      <c r="K50" s="2"/>
      <c r="L50" s="2"/>
      <c r="M50" s="2"/>
      <c r="N50" s="2"/>
      <c r="O50" s="2"/>
      <c r="P50" s="2"/>
      <c r="Q50" s="2"/>
      <c r="R50" s="2"/>
      <c r="S50" s="2"/>
      <c r="T50" s="2"/>
      <c r="U50" s="2"/>
      <c r="V50" s="2"/>
      <c r="W50" s="2"/>
      <c r="X50" s="2"/>
      <c r="Y50" s="2"/>
      <c r="Z50" s="2"/>
    </row>
    <row r="51" spans="1:26" ht="15.75" customHeight="1" x14ac:dyDescent="0.25">
      <c r="A51" s="1"/>
      <c r="B51" s="1"/>
      <c r="C51" s="1"/>
      <c r="D51" s="1"/>
      <c r="E51" s="1"/>
      <c r="F51" s="1"/>
      <c r="G51" s="1"/>
      <c r="H51" s="1"/>
      <c r="I51" s="1"/>
      <c r="J51" s="2"/>
      <c r="K51" s="2"/>
      <c r="L51" s="2"/>
      <c r="M51" s="2"/>
      <c r="N51" s="2"/>
      <c r="O51" s="2"/>
      <c r="P51" s="2"/>
      <c r="Q51" s="2"/>
      <c r="R51" s="2"/>
      <c r="S51" s="2"/>
      <c r="T51" s="2"/>
      <c r="U51" s="2"/>
      <c r="V51" s="2"/>
      <c r="W51" s="2"/>
      <c r="X51" s="2"/>
      <c r="Y51" s="2"/>
      <c r="Z51" s="2"/>
    </row>
    <row r="52" spans="1:26" ht="15.75" customHeight="1" x14ac:dyDescent="0.25">
      <c r="A52" s="1"/>
      <c r="B52" s="1"/>
      <c r="C52" s="1"/>
      <c r="D52" s="1"/>
      <c r="E52" s="1"/>
      <c r="F52" s="1"/>
      <c r="G52" s="1"/>
      <c r="H52" s="1"/>
      <c r="I52" s="1"/>
      <c r="J52" s="2"/>
      <c r="K52" s="2"/>
      <c r="L52" s="2"/>
      <c r="M52" s="2"/>
      <c r="N52" s="2"/>
      <c r="O52" s="2"/>
      <c r="P52" s="2"/>
      <c r="Q52" s="2"/>
      <c r="R52" s="2"/>
      <c r="S52" s="2"/>
      <c r="T52" s="2"/>
      <c r="U52" s="2"/>
      <c r="V52" s="2"/>
      <c r="W52" s="2"/>
      <c r="X52" s="2"/>
      <c r="Y52" s="2"/>
      <c r="Z52" s="2"/>
    </row>
    <row r="53" spans="1:26" ht="15.75" customHeight="1" x14ac:dyDescent="0.25">
      <c r="A53" s="1"/>
      <c r="B53" s="1"/>
      <c r="C53" s="1"/>
      <c r="D53" s="1"/>
      <c r="E53" s="1"/>
      <c r="F53" s="1"/>
      <c r="G53" s="1"/>
      <c r="H53" s="1"/>
      <c r="I53" s="1"/>
      <c r="J53" s="2"/>
      <c r="K53" s="2"/>
      <c r="L53" s="2"/>
      <c r="M53" s="2"/>
      <c r="N53" s="2"/>
      <c r="O53" s="2"/>
      <c r="P53" s="2"/>
      <c r="Q53" s="2"/>
      <c r="R53" s="2"/>
      <c r="S53" s="2"/>
      <c r="T53" s="2"/>
      <c r="U53" s="2"/>
      <c r="V53" s="2"/>
      <c r="W53" s="2"/>
      <c r="X53" s="2"/>
      <c r="Y53" s="2"/>
      <c r="Z53" s="2"/>
    </row>
    <row r="54" spans="1:26" ht="15.75" customHeight="1" x14ac:dyDescent="0.25">
      <c r="A54" s="1"/>
      <c r="B54" s="1"/>
      <c r="C54" s="1"/>
      <c r="D54" s="1"/>
      <c r="E54" s="1"/>
      <c r="F54" s="1"/>
      <c r="G54" s="1"/>
      <c r="H54" s="1"/>
      <c r="I54" s="1"/>
      <c r="J54" s="2"/>
      <c r="K54" s="2"/>
      <c r="L54" s="2"/>
      <c r="M54" s="2"/>
      <c r="N54" s="2"/>
      <c r="O54" s="2"/>
      <c r="P54" s="2"/>
      <c r="Q54" s="2"/>
      <c r="R54" s="2"/>
      <c r="S54" s="2"/>
      <c r="T54" s="2"/>
      <c r="U54" s="2"/>
      <c r="V54" s="2"/>
      <c r="W54" s="2"/>
      <c r="X54" s="2"/>
      <c r="Y54" s="2"/>
      <c r="Z54" s="2"/>
    </row>
    <row r="55" spans="1:26" ht="15.75" customHeight="1" x14ac:dyDescent="0.25">
      <c r="A55" s="1"/>
      <c r="B55" s="1"/>
      <c r="C55" s="1"/>
      <c r="D55" s="1"/>
      <c r="E55" s="1"/>
      <c r="F55" s="1"/>
      <c r="G55" s="1"/>
      <c r="H55" s="1"/>
      <c r="I55" s="1"/>
      <c r="J55" s="2"/>
      <c r="K55" s="2"/>
      <c r="L55" s="2"/>
      <c r="M55" s="2"/>
      <c r="N55" s="2"/>
      <c r="O55" s="2"/>
      <c r="P55" s="2"/>
      <c r="Q55" s="2"/>
      <c r="R55" s="2"/>
      <c r="S55" s="2"/>
      <c r="T55" s="2"/>
      <c r="U55" s="2"/>
      <c r="V55" s="2"/>
      <c r="W55" s="2"/>
      <c r="X55" s="2"/>
      <c r="Y55" s="2"/>
      <c r="Z55" s="2"/>
    </row>
    <row r="56" spans="1:26" ht="15.75" customHeight="1" x14ac:dyDescent="0.25">
      <c r="A56" s="1"/>
      <c r="B56" s="1"/>
      <c r="C56" s="1"/>
      <c r="D56" s="1"/>
      <c r="E56" s="1"/>
      <c r="F56" s="1"/>
      <c r="G56" s="1"/>
      <c r="H56" s="1"/>
      <c r="I56" s="1"/>
      <c r="J56" s="2"/>
      <c r="K56" s="2"/>
      <c r="L56" s="2"/>
      <c r="M56" s="2"/>
      <c r="N56" s="2"/>
      <c r="O56" s="2"/>
      <c r="P56" s="2"/>
      <c r="Q56" s="2"/>
      <c r="R56" s="2"/>
      <c r="S56" s="2"/>
      <c r="T56" s="2"/>
      <c r="U56" s="2"/>
      <c r="V56" s="2"/>
      <c r="W56" s="2"/>
      <c r="X56" s="2"/>
      <c r="Y56" s="2"/>
      <c r="Z56" s="2"/>
    </row>
    <row r="57" spans="1:26" ht="15.75" customHeight="1" x14ac:dyDescent="0.25">
      <c r="A57" s="1"/>
      <c r="B57" s="1"/>
      <c r="C57" s="1"/>
      <c r="D57" s="1"/>
      <c r="E57" s="1"/>
      <c r="F57" s="1"/>
      <c r="G57" s="1"/>
      <c r="H57" s="1"/>
      <c r="I57" s="1"/>
      <c r="J57" s="2"/>
      <c r="K57" s="2"/>
      <c r="L57" s="2"/>
      <c r="M57" s="2"/>
      <c r="N57" s="2"/>
      <c r="O57" s="2"/>
      <c r="P57" s="2"/>
      <c r="Q57" s="2"/>
      <c r="R57" s="2"/>
      <c r="S57" s="2"/>
      <c r="T57" s="2"/>
      <c r="U57" s="2"/>
      <c r="V57" s="2"/>
      <c r="W57" s="2"/>
      <c r="X57" s="2"/>
      <c r="Y57" s="2"/>
      <c r="Z57" s="2"/>
    </row>
    <row r="58" spans="1:26" ht="15.75" customHeight="1" x14ac:dyDescent="0.25">
      <c r="A58" s="1"/>
      <c r="B58" s="1"/>
      <c r="C58" s="1"/>
      <c r="D58" s="1"/>
      <c r="E58" s="1"/>
      <c r="F58" s="1"/>
      <c r="G58" s="1"/>
      <c r="H58" s="1"/>
      <c r="I58" s="1"/>
      <c r="J58" s="2"/>
      <c r="K58" s="2"/>
      <c r="L58" s="2"/>
      <c r="M58" s="2"/>
      <c r="N58" s="2"/>
      <c r="O58" s="2"/>
      <c r="P58" s="2"/>
      <c r="Q58" s="2"/>
      <c r="R58" s="2"/>
      <c r="S58" s="2"/>
      <c r="T58" s="2"/>
      <c r="U58" s="2"/>
      <c r="V58" s="2"/>
      <c r="W58" s="2"/>
      <c r="X58" s="2"/>
      <c r="Y58" s="2"/>
      <c r="Z58" s="2"/>
    </row>
    <row r="59" spans="1:26" ht="15.75" customHeight="1" x14ac:dyDescent="0.25">
      <c r="A59" s="1"/>
      <c r="B59" s="1"/>
      <c r="C59" s="1"/>
      <c r="D59" s="1"/>
      <c r="E59" s="1"/>
      <c r="F59" s="1"/>
      <c r="G59" s="1"/>
      <c r="H59" s="1"/>
      <c r="I59" s="1"/>
      <c r="J59" s="2"/>
      <c r="K59" s="2"/>
      <c r="L59" s="2"/>
      <c r="M59" s="2"/>
      <c r="N59" s="2"/>
      <c r="O59" s="2"/>
      <c r="P59" s="2"/>
      <c r="Q59" s="2"/>
      <c r="R59" s="2"/>
      <c r="S59" s="2"/>
      <c r="T59" s="2"/>
      <c r="U59" s="2"/>
      <c r="V59" s="2"/>
      <c r="W59" s="2"/>
      <c r="X59" s="2"/>
      <c r="Y59" s="2"/>
      <c r="Z59" s="2"/>
    </row>
    <row r="60" spans="1:26" ht="15.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41">
    <mergeCell ref="A50:B50"/>
    <mergeCell ref="A40:B40"/>
    <mergeCell ref="A41:B41"/>
    <mergeCell ref="A42:B42"/>
    <mergeCell ref="A43:B43"/>
    <mergeCell ref="A44:C44"/>
    <mergeCell ref="A45:B45"/>
    <mergeCell ref="A46:B46"/>
    <mergeCell ref="A38:B38"/>
    <mergeCell ref="A39:B39"/>
    <mergeCell ref="A47:B47"/>
    <mergeCell ref="A48:B48"/>
    <mergeCell ref="A49:B49"/>
    <mergeCell ref="A24:A31"/>
    <mergeCell ref="A32:B32"/>
    <mergeCell ref="A33:B33"/>
    <mergeCell ref="A34:A36"/>
    <mergeCell ref="A37:C37"/>
    <mergeCell ref="A23:B23"/>
    <mergeCell ref="A15:B15"/>
    <mergeCell ref="A16:B16"/>
    <mergeCell ref="A17:B17"/>
    <mergeCell ref="A18:B18"/>
    <mergeCell ref="A19:B19"/>
    <mergeCell ref="A20:B20"/>
    <mergeCell ref="A21:B21"/>
    <mergeCell ref="A11:B11"/>
    <mergeCell ref="A12:B12"/>
    <mergeCell ref="A13:B13"/>
    <mergeCell ref="A14:C14"/>
    <mergeCell ref="A22:C22"/>
    <mergeCell ref="A6:B6"/>
    <mergeCell ref="A7:B7"/>
    <mergeCell ref="A8:B8"/>
    <mergeCell ref="A9:B9"/>
    <mergeCell ref="A10:B10"/>
    <mergeCell ref="A1:C1"/>
    <mergeCell ref="A2:C2"/>
    <mergeCell ref="A3:B3"/>
    <mergeCell ref="A4:B4"/>
    <mergeCell ref="A5:B5"/>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P988"/>
  <sheetViews>
    <sheetView tabSelected="1" zoomScale="70" zoomScaleNormal="70" workbookViewId="0">
      <selection activeCell="C25" sqref="C25"/>
    </sheetView>
  </sheetViews>
  <sheetFormatPr baseColWidth="10" defaultColWidth="12.625" defaultRowHeight="15" customHeight="1" x14ac:dyDescent="0.2"/>
  <cols>
    <col min="1" max="1" width="8.5" customWidth="1"/>
    <col min="2" max="2" width="11.375" customWidth="1"/>
    <col min="3" max="3" width="24" customWidth="1"/>
    <col min="4" max="5" width="29.5" customWidth="1"/>
    <col min="6" max="6" width="17.125" customWidth="1"/>
    <col min="7" max="7" width="12.75" customWidth="1"/>
    <col min="8" max="8" width="33.875" customWidth="1"/>
    <col min="9" max="9" width="24.625" customWidth="1"/>
    <col min="10" max="10" width="23.25" customWidth="1"/>
    <col min="11" max="11" width="14.875" customWidth="1"/>
    <col min="12" max="12" width="12.875" customWidth="1"/>
    <col min="13" max="13" width="10" customWidth="1"/>
    <col min="14" max="14" width="7.25" customWidth="1"/>
    <col min="15" max="15" width="10.875" customWidth="1"/>
    <col min="16" max="16" width="24.5" customWidth="1"/>
    <col min="17" max="20" width="10" customWidth="1"/>
    <col min="21" max="21" width="32.75" customWidth="1"/>
    <col min="23" max="23" width="12.25" customWidth="1"/>
    <col min="24" max="24" width="28.75" customWidth="1"/>
    <col min="25" max="25" width="34" customWidth="1"/>
    <col min="26" max="26" width="19" customWidth="1"/>
    <col min="27" max="27" width="13" customWidth="1"/>
    <col min="28" max="29" width="14.625" customWidth="1"/>
    <col min="30" max="30" width="12" customWidth="1"/>
    <col min="31" max="33" width="10" customWidth="1"/>
    <col min="34" max="34" width="9.375" customWidth="1"/>
    <col min="35" max="35" width="8.75" customWidth="1"/>
    <col min="36" max="38" width="10" customWidth="1"/>
    <col min="39" max="39" width="12.75" customWidth="1"/>
    <col min="40" max="40" width="13.125" customWidth="1"/>
    <col min="41" max="41" width="15.5" customWidth="1"/>
    <col min="42" max="42" width="31.375" style="211" customWidth="1"/>
    <col min="43" max="43" width="14.125" customWidth="1"/>
    <col min="44" max="44" width="28.5" customWidth="1"/>
    <col min="45" max="45" width="29.875" customWidth="1"/>
    <col min="46" max="46" width="13.625" customWidth="1"/>
    <col min="47" max="47" width="19.625" customWidth="1"/>
    <col min="48" max="48" width="20.75" customWidth="1"/>
    <col min="49" max="68" width="10" customWidth="1"/>
  </cols>
  <sheetData>
    <row r="1" spans="1:68" ht="27.75" customHeight="1" x14ac:dyDescent="0.25">
      <c r="A1" s="281"/>
      <c r="B1" s="282"/>
      <c r="C1" s="283" t="s">
        <v>91</v>
      </c>
      <c r="D1" s="284"/>
      <c r="E1" s="284"/>
      <c r="F1" s="284"/>
      <c r="G1" s="284"/>
      <c r="H1" s="284"/>
      <c r="I1" s="284"/>
      <c r="J1" s="284"/>
      <c r="K1" s="284"/>
      <c r="L1" s="284"/>
      <c r="M1" s="284"/>
      <c r="N1" s="284"/>
      <c r="O1" s="284"/>
      <c r="P1" s="284"/>
      <c r="Q1" s="284"/>
      <c r="R1" s="284"/>
      <c r="S1" s="284"/>
      <c r="T1" s="284"/>
      <c r="U1" s="284"/>
      <c r="V1" s="284"/>
      <c r="W1" s="284"/>
      <c r="X1" s="284"/>
      <c r="Y1" s="284"/>
      <c r="Z1" s="282"/>
      <c r="AA1" s="285"/>
      <c r="AB1" s="286"/>
      <c r="AC1" s="286"/>
      <c r="AD1" s="286"/>
      <c r="AE1" s="286"/>
      <c r="AF1" s="286"/>
      <c r="AG1" s="286"/>
      <c r="AH1" s="286"/>
      <c r="AI1" s="286"/>
      <c r="AJ1" s="286"/>
      <c r="AK1" s="286"/>
      <c r="AL1" s="286"/>
      <c r="AM1" s="286"/>
      <c r="AN1" s="286"/>
      <c r="AO1" s="286"/>
      <c r="AP1" s="286"/>
      <c r="AQ1" s="286"/>
      <c r="AR1" s="286"/>
      <c r="AS1" s="286"/>
      <c r="AT1" s="286"/>
      <c r="AU1" s="286"/>
      <c r="AV1" s="2"/>
      <c r="AW1" s="2"/>
      <c r="AX1" s="2"/>
      <c r="AY1" s="2"/>
      <c r="AZ1" s="2"/>
      <c r="BA1" s="2"/>
      <c r="BB1" s="2"/>
      <c r="BC1" s="2"/>
      <c r="BD1" s="2"/>
      <c r="BE1" s="2"/>
      <c r="BF1" s="2"/>
      <c r="BG1" s="2"/>
      <c r="BH1" s="2"/>
      <c r="BI1" s="2"/>
      <c r="BJ1" s="2"/>
      <c r="BK1" s="2"/>
      <c r="BL1" s="2"/>
      <c r="BM1" s="2"/>
      <c r="BN1" s="2"/>
      <c r="BO1" s="2"/>
      <c r="BP1" s="2"/>
    </row>
    <row r="2" spans="1:68" ht="15.75" x14ac:dyDescent="0.25">
      <c r="A2" s="287" t="s">
        <v>92</v>
      </c>
      <c r="B2" s="259"/>
      <c r="C2" s="259"/>
      <c r="D2" s="259"/>
      <c r="E2" s="259"/>
      <c r="F2" s="259"/>
      <c r="G2" s="259"/>
      <c r="H2" s="259"/>
      <c r="I2" s="259"/>
      <c r="J2" s="259"/>
      <c r="K2" s="259"/>
      <c r="L2" s="260"/>
      <c r="M2" s="287" t="s">
        <v>93</v>
      </c>
      <c r="N2" s="259"/>
      <c r="O2" s="259"/>
      <c r="P2" s="259"/>
      <c r="Q2" s="259"/>
      <c r="R2" s="259"/>
      <c r="S2" s="260"/>
      <c r="T2" s="287" t="s">
        <v>94</v>
      </c>
      <c r="U2" s="259"/>
      <c r="V2" s="259"/>
      <c r="W2" s="259"/>
      <c r="X2" s="259"/>
      <c r="Y2" s="259"/>
      <c r="Z2" s="259"/>
      <c r="AA2" s="259"/>
      <c r="AB2" s="259"/>
      <c r="AC2" s="259"/>
      <c r="AD2" s="259"/>
      <c r="AE2" s="259"/>
      <c r="AF2" s="259"/>
      <c r="AG2" s="260"/>
      <c r="AH2" s="287" t="s">
        <v>95</v>
      </c>
      <c r="AI2" s="259"/>
      <c r="AJ2" s="259"/>
      <c r="AK2" s="259"/>
      <c r="AL2" s="259"/>
      <c r="AM2" s="259"/>
      <c r="AN2" s="260"/>
      <c r="AO2" s="287" t="s">
        <v>96</v>
      </c>
      <c r="AP2" s="259"/>
      <c r="AQ2" s="259"/>
      <c r="AR2" s="259"/>
      <c r="AS2" s="259"/>
      <c r="AT2" s="259"/>
      <c r="AU2" s="260"/>
      <c r="AV2" s="280" t="s">
        <v>97</v>
      </c>
      <c r="AW2" s="15"/>
      <c r="AX2" s="15"/>
      <c r="AY2" s="15"/>
      <c r="AZ2" s="15"/>
      <c r="BA2" s="15"/>
      <c r="BB2" s="15"/>
      <c r="BC2" s="15"/>
      <c r="BD2" s="15"/>
      <c r="BE2" s="15"/>
      <c r="BF2" s="15"/>
      <c r="BG2" s="15"/>
      <c r="BH2" s="15"/>
      <c r="BI2" s="15"/>
      <c r="BJ2" s="15"/>
      <c r="BK2" s="15"/>
      <c r="BL2" s="15"/>
      <c r="BM2" s="15"/>
      <c r="BN2" s="15"/>
      <c r="BO2" s="15"/>
      <c r="BP2" s="15"/>
    </row>
    <row r="3" spans="1:68" ht="16.5" customHeight="1" x14ac:dyDescent="0.2">
      <c r="A3" s="329" t="s">
        <v>2</v>
      </c>
      <c r="B3" s="331" t="s">
        <v>98</v>
      </c>
      <c r="C3" s="331" t="s">
        <v>99</v>
      </c>
      <c r="D3" s="305" t="s">
        <v>8</v>
      </c>
      <c r="E3" s="332" t="s">
        <v>100</v>
      </c>
      <c r="F3" s="333"/>
      <c r="G3" s="274" t="s">
        <v>101</v>
      </c>
      <c r="H3" s="274" t="s">
        <v>14</v>
      </c>
      <c r="I3" s="274" t="s">
        <v>16</v>
      </c>
      <c r="J3" s="274" t="s">
        <v>102</v>
      </c>
      <c r="K3" s="274" t="s">
        <v>103</v>
      </c>
      <c r="L3" s="276" t="s">
        <v>104</v>
      </c>
      <c r="M3" s="307" t="s">
        <v>25</v>
      </c>
      <c r="N3" s="304" t="s">
        <v>27</v>
      </c>
      <c r="O3" s="304" t="s">
        <v>29</v>
      </c>
      <c r="P3" s="274" t="s">
        <v>105</v>
      </c>
      <c r="Q3" s="310" t="s">
        <v>106</v>
      </c>
      <c r="R3" s="310" t="s">
        <v>34</v>
      </c>
      <c r="S3" s="309" t="s">
        <v>36</v>
      </c>
      <c r="T3" s="311" t="s">
        <v>39</v>
      </c>
      <c r="U3" s="16"/>
      <c r="V3" s="300" t="s">
        <v>41</v>
      </c>
      <c r="W3" s="301"/>
      <c r="X3" s="301"/>
      <c r="Y3" s="301"/>
      <c r="Z3" s="301"/>
      <c r="AA3" s="301"/>
      <c r="AB3" s="302"/>
      <c r="AC3" s="274" t="s">
        <v>107</v>
      </c>
      <c r="AD3" s="305" t="s">
        <v>60</v>
      </c>
      <c r="AE3" s="300" t="s">
        <v>62</v>
      </c>
      <c r="AF3" s="301"/>
      <c r="AG3" s="269"/>
      <c r="AH3" s="303" t="s">
        <v>70</v>
      </c>
      <c r="AI3" s="304" t="s">
        <v>72</v>
      </c>
      <c r="AJ3" s="304" t="s">
        <v>73</v>
      </c>
      <c r="AK3" s="305" t="s">
        <v>74</v>
      </c>
      <c r="AL3" s="304" t="s">
        <v>75</v>
      </c>
      <c r="AM3" s="309" t="s">
        <v>108</v>
      </c>
      <c r="AN3" s="276" t="s">
        <v>109</v>
      </c>
      <c r="AO3" s="307" t="s">
        <v>110</v>
      </c>
      <c r="AP3" s="274" t="s">
        <v>111</v>
      </c>
      <c r="AQ3" s="274" t="s">
        <v>112</v>
      </c>
      <c r="AR3" s="274" t="s">
        <v>113</v>
      </c>
      <c r="AS3" s="274" t="s">
        <v>114</v>
      </c>
      <c r="AT3" s="274" t="s">
        <v>83</v>
      </c>
      <c r="AU3" s="276" t="s">
        <v>85</v>
      </c>
      <c r="AV3" s="279"/>
      <c r="AW3" s="17"/>
      <c r="AX3" s="17"/>
      <c r="AY3" s="17"/>
      <c r="AZ3" s="17"/>
      <c r="BA3" s="17"/>
      <c r="BB3" s="17"/>
      <c r="BC3" s="17"/>
      <c r="BD3" s="17"/>
      <c r="BE3" s="17"/>
      <c r="BF3" s="17"/>
      <c r="BG3" s="17"/>
      <c r="BH3" s="17"/>
      <c r="BI3" s="17"/>
      <c r="BJ3" s="17"/>
      <c r="BK3" s="17"/>
      <c r="BL3" s="17"/>
      <c r="BM3" s="17"/>
      <c r="BN3" s="17"/>
      <c r="BO3" s="17"/>
      <c r="BP3" s="17"/>
    </row>
    <row r="4" spans="1:68" ht="81" customHeight="1" x14ac:dyDescent="0.2">
      <c r="A4" s="330"/>
      <c r="B4" s="288"/>
      <c r="C4" s="288"/>
      <c r="D4" s="288"/>
      <c r="E4" s="18" t="s">
        <v>115</v>
      </c>
      <c r="F4" s="19" t="s">
        <v>116</v>
      </c>
      <c r="G4" s="288"/>
      <c r="H4" s="288"/>
      <c r="I4" s="288"/>
      <c r="J4" s="288"/>
      <c r="K4" s="288"/>
      <c r="L4" s="290"/>
      <c r="M4" s="271"/>
      <c r="N4" s="288"/>
      <c r="O4" s="288"/>
      <c r="P4" s="288"/>
      <c r="Q4" s="288"/>
      <c r="R4" s="288"/>
      <c r="S4" s="290"/>
      <c r="T4" s="271"/>
      <c r="U4" s="20" t="s">
        <v>42</v>
      </c>
      <c r="V4" s="20" t="s">
        <v>117</v>
      </c>
      <c r="W4" s="20" t="s">
        <v>118</v>
      </c>
      <c r="X4" s="20" t="s">
        <v>119</v>
      </c>
      <c r="Y4" s="20" t="s">
        <v>120</v>
      </c>
      <c r="Z4" s="20" t="s">
        <v>121</v>
      </c>
      <c r="AA4" s="20" t="s">
        <v>54</v>
      </c>
      <c r="AB4" s="20" t="s">
        <v>56</v>
      </c>
      <c r="AC4" s="288"/>
      <c r="AD4" s="288"/>
      <c r="AE4" s="21" t="s">
        <v>122</v>
      </c>
      <c r="AF4" s="21" t="s">
        <v>123</v>
      </c>
      <c r="AG4" s="22" t="s">
        <v>67</v>
      </c>
      <c r="AH4" s="271"/>
      <c r="AI4" s="288"/>
      <c r="AJ4" s="288"/>
      <c r="AK4" s="288"/>
      <c r="AL4" s="288"/>
      <c r="AM4" s="290"/>
      <c r="AN4" s="290"/>
      <c r="AO4" s="271"/>
      <c r="AP4" s="308"/>
      <c r="AQ4" s="288"/>
      <c r="AR4" s="288"/>
      <c r="AS4" s="275"/>
      <c r="AT4" s="275"/>
      <c r="AU4" s="277"/>
      <c r="AV4" s="279"/>
      <c r="AW4" s="23"/>
      <c r="AX4" s="17"/>
      <c r="AY4" s="17"/>
      <c r="AZ4" s="17"/>
      <c r="BA4" s="17"/>
      <c r="BB4" s="17"/>
      <c r="BC4" s="17"/>
      <c r="BD4" s="17"/>
      <c r="BE4" s="17"/>
      <c r="BF4" s="17"/>
      <c r="BG4" s="17"/>
      <c r="BH4" s="17"/>
      <c r="BI4" s="17"/>
      <c r="BJ4" s="17"/>
      <c r="BK4" s="17"/>
      <c r="BL4" s="17"/>
      <c r="BM4" s="17"/>
      <c r="BN4" s="17"/>
      <c r="BO4" s="17"/>
      <c r="BP4" s="17"/>
    </row>
    <row r="5" spans="1:68" ht="171" customHeight="1" thickBot="1" x14ac:dyDescent="0.3">
      <c r="A5" s="312" t="s">
        <v>124</v>
      </c>
      <c r="B5" s="297" t="s">
        <v>125</v>
      </c>
      <c r="C5" s="297" t="s">
        <v>126</v>
      </c>
      <c r="D5" s="313" t="s">
        <v>127</v>
      </c>
      <c r="E5" s="25" t="s">
        <v>128</v>
      </c>
      <c r="F5" s="26">
        <v>40</v>
      </c>
      <c r="G5" s="297" t="s">
        <v>129</v>
      </c>
      <c r="H5" s="27" t="s">
        <v>347</v>
      </c>
      <c r="I5" s="28" t="s">
        <v>348</v>
      </c>
      <c r="J5" s="306" t="s">
        <v>130</v>
      </c>
      <c r="K5" s="297" t="s">
        <v>131</v>
      </c>
      <c r="L5" s="289" t="s">
        <v>132</v>
      </c>
      <c r="M5" s="292">
        <v>40</v>
      </c>
      <c r="N5" s="294" t="str">
        <f>IFERROR(VLOOKUP(O5,datos!$AC$2:$AE$7,3,0),"")</f>
        <v>Media</v>
      </c>
      <c r="O5" s="296">
        <f>+IF(OR(M5="",M5=0),"",IF(M5&lt;=datos!$AD$3,datos!$AC$3,IF(AND(M5&gt;datos!$AD$3,M5&lt;=datos!$AD$4),datos!$AC$4,IF(AND(M5&gt;datos!$AD$4,M5&lt;=datos!$AD$5),datos!$AC$5,IF(AND(M5&gt;datos!$AD$5,M5&lt;=datos!$AD$6),datos!$AC$6,IF(M5&gt;datos!$AD$7,datos!$AC$7,0))))))</f>
        <v>0.6</v>
      </c>
      <c r="P5" s="297" t="s">
        <v>312</v>
      </c>
      <c r="Q5" s="298" t="str">
        <f>IFERROR(VLOOKUP(P5,datos!$AB$10:$AC$21,2,0),"")</f>
        <v>Menor</v>
      </c>
      <c r="R5" s="296">
        <f>IFERROR(IF(OR(P5=datos!$AB$10,P5=datos!$AB$16),"",VLOOKUP(P5,datos!$AB$10:$AD$21,3,0)),"")</f>
        <v>0.4</v>
      </c>
      <c r="S5" s="299" t="str">
        <f ca="1">IFERROR(INDIRECT("datos!"&amp;HLOOKUP(Q5,calculo_imp,2,FALSE)&amp;VLOOKUP(N5,calculo_prob,2,FALSE)),"")</f>
        <v>Moderado</v>
      </c>
      <c r="T5" s="30">
        <v>1</v>
      </c>
      <c r="U5" s="35" t="s">
        <v>134</v>
      </c>
      <c r="V5" s="24" t="s">
        <v>135</v>
      </c>
      <c r="W5" s="32" t="s">
        <v>136</v>
      </c>
      <c r="X5" s="33" t="s">
        <v>137</v>
      </c>
      <c r="Y5" s="34" t="s">
        <v>138</v>
      </c>
      <c r="Z5" s="34" t="s">
        <v>139</v>
      </c>
      <c r="AA5" s="34" t="s">
        <v>140</v>
      </c>
      <c r="AB5" s="34" t="s">
        <v>141</v>
      </c>
      <c r="AC5" s="35" t="s">
        <v>350</v>
      </c>
      <c r="AD5" s="36" t="str">
        <f>IF(AE5="","",VLOOKUP(AE5,datos!$AT$6:$AU$9,2,0))</f>
        <v>Probabilidad</v>
      </c>
      <c r="AE5" s="37" t="s">
        <v>142</v>
      </c>
      <c r="AF5" s="37" t="s">
        <v>143</v>
      </c>
      <c r="AG5" s="38">
        <f>IF(AND(AE5="",AF5=""),"",IF(AE5="",0,VLOOKUP(AE5,datos!$AP$3:$AR$7,3,0))+IF(AF5="",0,VLOOKUP(AF5,datos!$AP$3:$AR$7,3,0)))</f>
        <v>0.3</v>
      </c>
      <c r="AH5" s="39" t="str">
        <f>IF(OR(AI5="",AI5=0),"",IF(AI5&lt;=datos!$AC$3,datos!$AE$3,IF(AI5&lt;=datos!$AC$4,datos!$AE$4,IF(AI5&lt;=datos!$AC$5,datos!$AE$5,IF(AI5&lt;=datos!$AC$6,datos!$AE$6,IF(AI5&lt;=datos!$AC$7,datos!$AE$7,""))))))</f>
        <v>Media</v>
      </c>
      <c r="AI5" s="40">
        <f t="shared" ref="AI5:AI6" si="0">IF(AD5="","",IF(T5=1,IF(AD5="Probabilidad",O5-(O5*AG5),O5),IF(AD5="Probabilidad",AI4-(AI4*AG5),AI4)))</f>
        <v>0.42</v>
      </c>
      <c r="AJ5" s="41" t="str">
        <f>+IF(AK5&lt;=datos!$AD$11,datos!$AC$11,IF(AK5&lt;=datos!$AD$12,datos!$AC$12,IF(AK5&lt;=datos!$AD$13,datos!$AC$13,IF(AK5&lt;=datos!$AD$14,datos!$AC$14,IF(AK5&lt;=datos!$AD$15,datos!$AC$15,"")))))</f>
        <v>Menor</v>
      </c>
      <c r="AK5" s="40">
        <f t="shared" ref="AK5:AK6" si="1">IF(AD5="","",IF(T5=1,IF(AD5="Impacto",R5-(R5*AG5),R5),IF(AD5="Impacto",AK4-(AK4*AG5),AK4)))</f>
        <v>0.4</v>
      </c>
      <c r="AL5" s="41" t="str">
        <f ca="1">IFERROR(INDIRECT("datos!"&amp;HLOOKUP(AJ5,calculo_imp,2,FALSE)&amp;VLOOKUP(AH5,calculo_prob,2,FALSE)),"")</f>
        <v>Moderado</v>
      </c>
      <c r="AM5" s="42" t="s">
        <v>144</v>
      </c>
      <c r="AN5" s="43" t="s">
        <v>145</v>
      </c>
      <c r="AO5" s="44" t="s">
        <v>146</v>
      </c>
      <c r="AP5" s="382" t="s">
        <v>364</v>
      </c>
      <c r="AQ5" s="31" t="s">
        <v>349</v>
      </c>
      <c r="AR5" s="31" t="s">
        <v>147</v>
      </c>
      <c r="AS5" s="31" t="s">
        <v>148</v>
      </c>
      <c r="AT5" s="256" t="s">
        <v>362</v>
      </c>
      <c r="AU5" s="257" t="s">
        <v>363</v>
      </c>
      <c r="AV5" s="278">
        <v>0</v>
      </c>
      <c r="AW5" s="2"/>
      <c r="AX5" s="2"/>
      <c r="AY5" s="2"/>
      <c r="AZ5" s="2"/>
      <c r="BA5" s="2"/>
      <c r="BB5" s="2"/>
      <c r="BC5" s="2"/>
      <c r="BD5" s="2"/>
      <c r="BE5" s="2"/>
      <c r="BF5" s="2"/>
      <c r="BG5" s="2"/>
      <c r="BH5" s="2"/>
      <c r="BI5" s="2"/>
      <c r="BJ5" s="2"/>
      <c r="BK5" s="2"/>
      <c r="BL5" s="2"/>
      <c r="BM5" s="2"/>
      <c r="BN5" s="2"/>
      <c r="BO5" s="2"/>
      <c r="BP5" s="2"/>
    </row>
    <row r="6" spans="1:68" ht="78" customHeight="1" x14ac:dyDescent="0.25">
      <c r="A6" s="271"/>
      <c r="B6" s="288"/>
      <c r="C6" s="288"/>
      <c r="D6" s="288"/>
      <c r="E6" s="45"/>
      <c r="F6" s="45"/>
      <c r="G6" s="288"/>
      <c r="H6" s="46"/>
      <c r="I6" s="46"/>
      <c r="J6" s="288"/>
      <c r="K6" s="288"/>
      <c r="L6" s="290"/>
      <c r="M6" s="271"/>
      <c r="N6" s="288"/>
      <c r="O6" s="288"/>
      <c r="P6" s="288"/>
      <c r="Q6" s="288"/>
      <c r="R6" s="288"/>
      <c r="S6" s="290"/>
      <c r="T6" s="47">
        <v>2</v>
      </c>
      <c r="U6" s="35" t="s">
        <v>149</v>
      </c>
      <c r="V6" s="45" t="s">
        <v>150</v>
      </c>
      <c r="W6" s="48" t="s">
        <v>151</v>
      </c>
      <c r="X6" s="49" t="s">
        <v>152</v>
      </c>
      <c r="Y6" s="49" t="s">
        <v>153</v>
      </c>
      <c r="Z6" s="49" t="s">
        <v>154</v>
      </c>
      <c r="AA6" s="49" t="s">
        <v>155</v>
      </c>
      <c r="AB6" s="50" t="s">
        <v>156</v>
      </c>
      <c r="AC6" s="51" t="s">
        <v>350</v>
      </c>
      <c r="AD6" s="52" t="str">
        <f>IF(AE6="","",VLOOKUP(AE6,datos!$AT$6:$AU$9,2,0))</f>
        <v>Probabilidad</v>
      </c>
      <c r="AE6" s="53" t="s">
        <v>142</v>
      </c>
      <c r="AF6" s="53" t="s">
        <v>143</v>
      </c>
      <c r="AG6" s="54">
        <f>IF(AND(AE6="",AF6=""),"",IF(AE6="",0,VLOOKUP(AE6,datos!$AP$3:$AR$7,3,0))+IF(AF6="",0,VLOOKUP(AF6,datos!$AP$3:$AR$7,3,0)))</f>
        <v>0.3</v>
      </c>
      <c r="AH6" s="55" t="str">
        <f>IF(OR(AI6="",AI6=0),"",IF(AI6&lt;=datos!$AC$3,datos!$AE$3,IF(AI6&lt;=datos!$AC$4,datos!$AE$4,IF(AI6&lt;=datos!$AC$5,datos!$AE$5,IF(AI6&lt;=datos!$AC$6,datos!$AE$6,IF(AI6&lt;=datos!$AC$7,datos!$AE$7,""))))))</f>
        <v>Baja</v>
      </c>
      <c r="AI6" s="56">
        <f t="shared" si="0"/>
        <v>0.29399999999999998</v>
      </c>
      <c r="AJ6" s="57" t="str">
        <f>+IF(AK6&lt;=datos!$AD$11,datos!$AC$11,IF(AK6&lt;=datos!$AD$12,datos!$AC$12,IF(AK6&lt;=datos!$AD$13,datos!$AC$13,IF(AK6&lt;=datos!$AD$14,datos!$AC$14,IF(AK6&lt;=datos!$AD$15,datos!$AC$15,"")))))</f>
        <v>Menor</v>
      </c>
      <c r="AK6" s="56">
        <f t="shared" si="1"/>
        <v>0.4</v>
      </c>
      <c r="AL6" s="57" t="str">
        <f ca="1">IFERROR(INDIRECT("datos!"&amp;HLOOKUP(AJ6,calculo_imp,2,FALSE)&amp;VLOOKUP(AH6,calculo_prob,2,FALSE)),"")</f>
        <v>Moderado</v>
      </c>
      <c r="AM6" s="58" t="s">
        <v>144</v>
      </c>
      <c r="AN6" s="43" t="s">
        <v>157</v>
      </c>
      <c r="AO6" s="59" t="s">
        <v>158</v>
      </c>
      <c r="AP6" s="209" t="s">
        <v>159</v>
      </c>
      <c r="AQ6" s="60" t="s">
        <v>351</v>
      </c>
      <c r="AR6" s="60" t="s">
        <v>160</v>
      </c>
      <c r="AS6" s="60" t="s">
        <v>161</v>
      </c>
      <c r="AT6" s="254" t="s">
        <v>362</v>
      </c>
      <c r="AU6" s="255" t="s">
        <v>363</v>
      </c>
      <c r="AV6" s="279"/>
      <c r="AW6" s="2"/>
      <c r="AX6" s="2"/>
      <c r="AY6" s="2"/>
      <c r="AZ6" s="2"/>
      <c r="BA6" s="2"/>
      <c r="BB6" s="2"/>
      <c r="BC6" s="2"/>
      <c r="BD6" s="2"/>
      <c r="BE6" s="2"/>
      <c r="BF6" s="2"/>
      <c r="BG6" s="2"/>
      <c r="BH6" s="2"/>
      <c r="BI6" s="2"/>
      <c r="BJ6" s="2"/>
      <c r="BK6" s="2"/>
      <c r="BL6" s="2"/>
      <c r="BM6" s="2"/>
      <c r="BN6" s="2"/>
      <c r="BO6" s="2"/>
      <c r="BP6" s="2"/>
    </row>
    <row r="7" spans="1:68" ht="33.75" customHeight="1" x14ac:dyDescent="0.25">
      <c r="A7" s="271"/>
      <c r="B7" s="288"/>
      <c r="C7" s="288"/>
      <c r="D7" s="288"/>
      <c r="E7" s="62"/>
      <c r="F7" s="62"/>
      <c r="G7" s="288"/>
      <c r="H7" s="63"/>
      <c r="I7" s="63"/>
      <c r="J7" s="288"/>
      <c r="K7" s="288"/>
      <c r="L7" s="290"/>
      <c r="M7" s="271"/>
      <c r="N7" s="288"/>
      <c r="O7" s="288"/>
      <c r="P7" s="288"/>
      <c r="Q7" s="288"/>
      <c r="R7" s="288"/>
      <c r="S7" s="290"/>
      <c r="T7" s="64">
        <v>3</v>
      </c>
      <c r="U7" s="53"/>
      <c r="V7" s="62"/>
      <c r="W7" s="65"/>
      <c r="X7" s="65"/>
      <c r="Y7" s="65"/>
      <c r="Z7" s="65"/>
      <c r="AA7" s="65"/>
      <c r="AB7" s="65"/>
      <c r="AC7" s="66"/>
      <c r="AD7" s="67"/>
      <c r="AE7" s="68"/>
      <c r="AF7" s="68"/>
      <c r="AG7" s="69"/>
      <c r="AH7" s="55"/>
      <c r="AI7" s="56"/>
      <c r="AJ7" s="57"/>
      <c r="AK7" s="56"/>
      <c r="AL7" s="57"/>
      <c r="AM7" s="58"/>
      <c r="AN7" s="70"/>
      <c r="AO7" s="70"/>
      <c r="AP7" s="209"/>
      <c r="AQ7" s="71"/>
      <c r="AR7" s="71"/>
      <c r="AS7" s="71"/>
      <c r="AT7" s="53"/>
      <c r="AU7" s="61"/>
      <c r="AV7" s="279"/>
      <c r="AW7" s="2"/>
      <c r="AX7" s="2"/>
      <c r="AY7" s="2"/>
      <c r="AZ7" s="2"/>
      <c r="BA7" s="2"/>
      <c r="BB7" s="2"/>
      <c r="BC7" s="2"/>
      <c r="BD7" s="2"/>
      <c r="BE7" s="2"/>
      <c r="BF7" s="2"/>
      <c r="BG7" s="2"/>
      <c r="BH7" s="2"/>
      <c r="BI7" s="2"/>
      <c r="BJ7" s="2"/>
      <c r="BK7" s="2"/>
      <c r="BL7" s="2"/>
      <c r="BM7" s="2"/>
      <c r="BN7" s="2"/>
      <c r="BO7" s="2"/>
      <c r="BP7" s="2"/>
    </row>
    <row r="8" spans="1:68" ht="39.75" customHeight="1" thickBot="1" x14ac:dyDescent="0.3">
      <c r="A8" s="293"/>
      <c r="B8" s="295"/>
      <c r="C8" s="295"/>
      <c r="D8" s="295"/>
      <c r="E8" s="212"/>
      <c r="F8" s="212"/>
      <c r="G8" s="295"/>
      <c r="H8" s="63"/>
      <c r="I8" s="63"/>
      <c r="J8" s="295"/>
      <c r="K8" s="295"/>
      <c r="L8" s="291"/>
      <c r="M8" s="293"/>
      <c r="N8" s="295"/>
      <c r="O8" s="295"/>
      <c r="P8" s="295"/>
      <c r="Q8" s="295"/>
      <c r="R8" s="295"/>
      <c r="S8" s="291"/>
      <c r="T8" s="64">
        <v>4</v>
      </c>
      <c r="U8" s="213"/>
      <c r="V8" s="68"/>
      <c r="W8" s="214"/>
      <c r="X8" s="214"/>
      <c r="Y8" s="214"/>
      <c r="Z8" s="214"/>
      <c r="AA8" s="214"/>
      <c r="AB8" s="215"/>
      <c r="AC8" s="216"/>
      <c r="AD8" s="217" t="str">
        <f>IF(AE8="","",VLOOKUP(AE8,datos!$AT$6:$AU$9,2,0))</f>
        <v/>
      </c>
      <c r="AE8" s="68"/>
      <c r="AF8" s="68"/>
      <c r="AG8" s="69" t="str">
        <f>IF(AND(AE8="",AF8=""),"",IF(AE8="",0,VLOOKUP(AE8,datos!$AP$3:$AR$7,3,0))+IF(AF8="",0,VLOOKUP(AF8,datos!$AP$3:$AR$7,3,0)))</f>
        <v/>
      </c>
      <c r="AH8" s="218" t="str">
        <f>IF(OR(AI8="",AI8=0),"",IF(AI8&lt;=datos!$AC$3,datos!$AE$3,IF(AI8&lt;=datos!$AC$4,datos!$AE$4,IF(AI8&lt;=datos!$AC$5,datos!$AE$5,IF(AI8&lt;=datos!$AC$6,datos!$AE$6,IF(AI8&lt;=datos!$AC$7,datos!$AE$7,""))))))</f>
        <v/>
      </c>
      <c r="AI8" s="219" t="str">
        <f>IF(AD8="","",IF(T8=1,IF(AD8="Probabilidad",O8-(O8*AG8),O8),IF(AD8="Probabilidad",AI6-(AI6*AG8),AI6)))</f>
        <v/>
      </c>
      <c r="AJ8" s="220" t="str">
        <f>+IF(AK8&lt;=datos!$AD$11,datos!$AC$11,IF(AK8&lt;=datos!$AD$12,datos!$AC$12,IF(AK8&lt;=datos!$AD$13,datos!$AC$13,IF(AK8&lt;=datos!$AD$14,datos!$AC$14,IF(AK8&lt;=datos!$AD$15,datos!$AC$15,"")))))</f>
        <v/>
      </c>
      <c r="AK8" s="219" t="str">
        <f>IF(AD8="","",IF(T8=1,IF(AD8="Impacto",R8-(R8*AG8),R8),IF(AD8="Impacto",AK6-(AK6*AG8),AK6)))</f>
        <v/>
      </c>
      <c r="AL8" s="220" t="str">
        <f t="shared" ref="AL8:AL9" ca="1" si="2">IFERROR(INDIRECT("datos!"&amp;HLOOKUP(AJ8,calculo_imp,2,FALSE)&amp;VLOOKUP(AH8,calculo_prob,2,FALSE)),"")</f>
        <v/>
      </c>
      <c r="AM8" s="221"/>
      <c r="AN8" s="222"/>
      <c r="AO8" s="222"/>
      <c r="AP8" s="223"/>
      <c r="AQ8" s="224"/>
      <c r="AR8" s="224"/>
      <c r="AS8" s="224"/>
      <c r="AT8" s="68"/>
      <c r="AU8" s="225"/>
      <c r="AV8" s="279"/>
      <c r="AW8" s="2"/>
      <c r="AX8" s="2"/>
      <c r="AY8" s="2"/>
      <c r="AZ8" s="2"/>
      <c r="BA8" s="2"/>
      <c r="BB8" s="2"/>
      <c r="BC8" s="2"/>
      <c r="BD8" s="2"/>
      <c r="BE8" s="2"/>
      <c r="BF8" s="2"/>
      <c r="BG8" s="2"/>
      <c r="BH8" s="2"/>
      <c r="BI8" s="2"/>
      <c r="BJ8" s="2"/>
      <c r="BK8" s="2"/>
      <c r="BL8" s="2"/>
      <c r="BM8" s="2"/>
      <c r="BN8" s="2"/>
      <c r="BO8" s="2"/>
      <c r="BP8" s="2"/>
    </row>
    <row r="9" spans="1:68" ht="168.75" thickBot="1" x14ac:dyDescent="0.3">
      <c r="A9" s="226" t="s">
        <v>162</v>
      </c>
      <c r="B9" s="227" t="s">
        <v>125</v>
      </c>
      <c r="C9" s="227" t="s">
        <v>126</v>
      </c>
      <c r="D9" s="228" t="s">
        <v>127</v>
      </c>
      <c r="E9" s="229" t="s">
        <v>163</v>
      </c>
      <c r="F9" s="229">
        <v>20</v>
      </c>
      <c r="G9" s="227" t="s">
        <v>129</v>
      </c>
      <c r="H9" s="230" t="s">
        <v>164</v>
      </c>
      <c r="I9" s="230" t="s">
        <v>165</v>
      </c>
      <c r="J9" s="231" t="s">
        <v>166</v>
      </c>
      <c r="K9" s="227" t="s">
        <v>131</v>
      </c>
      <c r="L9" s="232" t="s">
        <v>132</v>
      </c>
      <c r="M9" s="233">
        <v>20</v>
      </c>
      <c r="N9" s="234" t="str">
        <f>IFERROR(VLOOKUP(O9,datos!$AC$2:$AE$7,3,0),"")</f>
        <v>Baja</v>
      </c>
      <c r="O9" s="235">
        <f>+IF(OR(M9="",M9=0),"",IF(M9&lt;=datos!$AD$3,datos!$AC$3,IF(AND(M9&gt;datos!$AD$3,M9&lt;=datos!$AD$4),datos!$AC$4,IF(AND(M9&gt;datos!$AD$4,M9&lt;=datos!$AD$5),datos!$AC$5,IF(AND(M9&gt;datos!$AD$5,M9&lt;=datos!$AD$6),datos!$AC$6,IF(M9&gt;datos!$AD$7,datos!$AC$7,0))))))</f>
        <v>0.4</v>
      </c>
      <c r="P9" s="227" t="s">
        <v>133</v>
      </c>
      <c r="Q9" s="236" t="str">
        <f>IFERROR(VLOOKUP(P9,datos!$AB$10:$AC$21,2,0),"")</f>
        <v>Leve</v>
      </c>
      <c r="R9" s="235">
        <f>IFERROR(IF(OR(P9=datos!$AB$10,P9=datos!$AB$16),"",VLOOKUP(P9,datos!$AB$10:$AD$21,3,0)),"")</f>
        <v>0.2</v>
      </c>
      <c r="S9" s="237" t="str">
        <f ca="1">IFERROR(INDIRECT("datos!"&amp;HLOOKUP(Q9,calculo_imp,2,FALSE)&amp;VLOOKUP(N9,calculo_prob,2,FALSE)),"")</f>
        <v>Bajo</v>
      </c>
      <c r="T9" s="238">
        <v>1</v>
      </c>
      <c r="U9" s="227" t="s">
        <v>167</v>
      </c>
      <c r="V9" s="229" t="s">
        <v>150</v>
      </c>
      <c r="W9" s="239" t="s">
        <v>151</v>
      </c>
      <c r="X9" s="240" t="s">
        <v>168</v>
      </c>
      <c r="Y9" s="240" t="s">
        <v>169</v>
      </c>
      <c r="Z9" s="240" t="s">
        <v>170</v>
      </c>
      <c r="AA9" s="240" t="s">
        <v>171</v>
      </c>
      <c r="AB9" s="239" t="s">
        <v>172</v>
      </c>
      <c r="AC9" s="239" t="s">
        <v>350</v>
      </c>
      <c r="AD9" s="228" t="str">
        <f>IF(AE9="","",VLOOKUP(AE9,datos!$AT$6:$AU$9,2,0))</f>
        <v>Probabilidad</v>
      </c>
      <c r="AE9" s="227" t="s">
        <v>173</v>
      </c>
      <c r="AF9" s="227" t="s">
        <v>143</v>
      </c>
      <c r="AG9" s="241">
        <f>IF(AND(AE9="",AF9=""),"",IF(AE9="",0,VLOOKUP(AE9,datos!$AP$3:$AR$7,3,0))+IF(AF9="",0,VLOOKUP(AF9,datos!$AP$3:$AR$7,3,0)))</f>
        <v>0.4</v>
      </c>
      <c r="AH9" s="242" t="str">
        <f>IF(OR(AI9="",AI9=0),"",IF(AI9&lt;=datos!$AC$3,datos!$AE$3,IF(AI9&lt;=datos!$AC$4,datos!$AE$4,IF(AI9&lt;=datos!$AC$5,datos!$AE$5,IF(AI9&lt;=datos!$AC$6,datos!$AE$6,IF(AI9&lt;=datos!$AC$7,datos!$AE$7,""))))))</f>
        <v>Baja</v>
      </c>
      <c r="AI9" s="243">
        <f>IF(AD9="","",IF(T9=1,IF(AD9="Probabilidad",O9-(O9*AG9),O9),IF(AD9="Probabilidad",#REF!-(#REF!*AG9),#REF!)))</f>
        <v>0.24</v>
      </c>
      <c r="AJ9" s="244" t="str">
        <f>+IF(AK9&lt;=datos!$AD$11,datos!$AC$11,IF(AK9&lt;=datos!$AD$12,datos!$AC$12,IF(AK9&lt;=datos!$AD$13,datos!$AC$13,IF(AK9&lt;=datos!$AD$14,datos!$AC$14,IF(AK9&lt;=datos!$AD$15,datos!$AC$15,"")))))</f>
        <v>Leve</v>
      </c>
      <c r="AK9" s="243">
        <f>IF(AD9="","",IF(T9=1,IF(AD9="Impacto",R9-(R9*AG9),R9),IF(AD9="Impacto",#REF!-(#REF!*AG9),#REF!)))</f>
        <v>0.2</v>
      </c>
      <c r="AL9" s="244" t="str">
        <f t="shared" ca="1" si="2"/>
        <v>Bajo</v>
      </c>
      <c r="AM9" s="245" t="s">
        <v>144</v>
      </c>
      <c r="AN9" s="233" t="s">
        <v>174</v>
      </c>
      <c r="AO9" s="233" t="s">
        <v>175</v>
      </c>
      <c r="AP9" s="246" t="s">
        <v>176</v>
      </c>
      <c r="AQ9" s="37" t="s">
        <v>349</v>
      </c>
      <c r="AR9" s="227" t="s">
        <v>177</v>
      </c>
      <c r="AS9" s="227" t="s">
        <v>178</v>
      </c>
      <c r="AT9" s="252" t="s">
        <v>362</v>
      </c>
      <c r="AU9" s="253" t="s">
        <v>363</v>
      </c>
      <c r="AV9" s="247">
        <v>0</v>
      </c>
      <c r="AW9" s="2"/>
      <c r="AX9" s="2"/>
      <c r="AY9" s="2"/>
      <c r="AZ9" s="2"/>
      <c r="BA9" s="2"/>
      <c r="BB9" s="2"/>
      <c r="BC9" s="2"/>
      <c r="BD9" s="2"/>
      <c r="BE9" s="2"/>
      <c r="BF9" s="2"/>
      <c r="BG9" s="2"/>
      <c r="BH9" s="2"/>
      <c r="BI9" s="2"/>
      <c r="BJ9" s="2"/>
      <c r="BK9" s="2"/>
      <c r="BL9" s="2"/>
      <c r="BM9" s="2"/>
      <c r="BN9" s="2"/>
      <c r="BO9" s="2"/>
      <c r="BP9" s="2"/>
    </row>
    <row r="10" spans="1:68" ht="15.75" customHeight="1" x14ac:dyDescent="0.25">
      <c r="A10" s="2"/>
      <c r="B10" s="2"/>
      <c r="C10" s="2"/>
      <c r="D10" s="2"/>
      <c r="E10" s="1"/>
      <c r="F10" s="1"/>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10"/>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row>
    <row r="11" spans="1:68" ht="15.75" hidden="1" customHeight="1" x14ac:dyDescent="0.25">
      <c r="A11" s="2"/>
      <c r="B11" s="2"/>
      <c r="C11" s="2"/>
      <c r="D11" s="2"/>
      <c r="E11" s="1"/>
      <c r="F11" s="1"/>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10"/>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row>
    <row r="12" spans="1:68" ht="15.75" hidden="1" customHeight="1" x14ac:dyDescent="0.25">
      <c r="A12" s="2"/>
      <c r="B12" s="2"/>
      <c r="C12" s="2"/>
      <c r="D12" s="2"/>
      <c r="E12" s="1"/>
      <c r="F12" s="1"/>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10"/>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row>
    <row r="13" spans="1:68" ht="15.75" hidden="1" customHeight="1" x14ac:dyDescent="0.25">
      <c r="A13" s="2"/>
      <c r="B13" s="2"/>
      <c r="C13" s="285"/>
      <c r="D13" s="286"/>
      <c r="E13" s="286"/>
      <c r="F13" s="286"/>
      <c r="G13" s="286"/>
      <c r="H13" s="285"/>
      <c r="I13" s="286"/>
      <c r="J13" s="285"/>
      <c r="K13" s="286"/>
      <c r="L13" s="285"/>
      <c r="M13" s="286"/>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10"/>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row>
    <row r="14" spans="1:68" ht="15.75" hidden="1" customHeight="1" x14ac:dyDescent="0.25">
      <c r="A14" s="2"/>
      <c r="B14" s="2"/>
      <c r="C14" s="2"/>
      <c r="D14" s="2"/>
      <c r="E14" s="1"/>
      <c r="F14" s="1"/>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10"/>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row>
    <row r="15" spans="1:68" ht="15.75" customHeight="1" x14ac:dyDescent="0.25">
      <c r="A15" s="2"/>
      <c r="B15" s="2"/>
      <c r="C15" s="2"/>
      <c r="D15" s="2"/>
      <c r="E15" s="1"/>
      <c r="F15" s="1"/>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10"/>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row>
    <row r="16" spans="1:68" ht="15.75" customHeight="1" x14ac:dyDescent="0.25">
      <c r="A16" s="325" t="s">
        <v>179</v>
      </c>
      <c r="B16" s="284"/>
      <c r="C16" s="284"/>
      <c r="D16" s="284"/>
      <c r="E16" s="284"/>
      <c r="F16" s="284"/>
      <c r="G16" s="282"/>
      <c r="H16" s="334" t="s">
        <v>180</v>
      </c>
      <c r="I16" s="335"/>
      <c r="J16" s="248" t="s">
        <v>353</v>
      </c>
      <c r="K16" s="334" t="s">
        <v>354</v>
      </c>
      <c r="L16" s="335"/>
      <c r="M16" s="336"/>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10"/>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row>
    <row r="17" spans="1:68" ht="42" customHeight="1" x14ac:dyDescent="0.25">
      <c r="A17" s="98" t="s">
        <v>182</v>
      </c>
      <c r="B17" s="99" t="s">
        <v>183</v>
      </c>
      <c r="C17" s="325" t="s">
        <v>184</v>
      </c>
      <c r="D17" s="284"/>
      <c r="E17" s="284"/>
      <c r="F17" s="284"/>
      <c r="G17" s="282"/>
      <c r="H17" s="326" t="s">
        <v>356</v>
      </c>
      <c r="I17" s="327"/>
      <c r="J17" s="249" t="s">
        <v>358</v>
      </c>
      <c r="K17" s="326" t="s">
        <v>360</v>
      </c>
      <c r="L17" s="327"/>
      <c r="M17" s="328"/>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10"/>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row>
    <row r="18" spans="1:68" ht="76.5" customHeight="1" x14ac:dyDescent="0.25">
      <c r="A18" s="383">
        <v>1</v>
      </c>
      <c r="B18" s="384">
        <v>44603</v>
      </c>
      <c r="C18" s="385" t="s">
        <v>352</v>
      </c>
      <c r="D18" s="386"/>
      <c r="E18" s="386"/>
      <c r="F18" s="386"/>
      <c r="G18" s="387"/>
      <c r="H18" s="323" t="s">
        <v>357</v>
      </c>
      <c r="I18" s="324"/>
      <c r="J18" s="250" t="s">
        <v>359</v>
      </c>
      <c r="K18" s="317" t="s">
        <v>361</v>
      </c>
      <c r="L18" s="318"/>
      <c r="M18" s="319"/>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10"/>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row>
    <row r="19" spans="1:68" ht="33" customHeight="1" x14ac:dyDescent="0.25">
      <c r="A19" s="388">
        <v>2</v>
      </c>
      <c r="B19" s="384">
        <v>44664</v>
      </c>
      <c r="C19" s="389" t="s">
        <v>365</v>
      </c>
      <c r="D19" s="390"/>
      <c r="E19" s="390"/>
      <c r="F19" s="390"/>
      <c r="G19" s="391"/>
      <c r="H19" s="320" t="s">
        <v>355</v>
      </c>
      <c r="I19" s="321"/>
      <c r="J19" s="251" t="s">
        <v>355</v>
      </c>
      <c r="K19" s="320" t="s">
        <v>355</v>
      </c>
      <c r="L19" s="321"/>
      <c r="M19" s="32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10"/>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row>
    <row r="20" spans="1:68" ht="15.75" customHeight="1" x14ac:dyDescent="0.25">
      <c r="A20" s="2"/>
      <c r="B20" s="2"/>
      <c r="C20" s="2"/>
      <c r="D20" s="2"/>
      <c r="E20" s="1"/>
      <c r="F20" s="1"/>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10"/>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row>
    <row r="21" spans="1:68" ht="15.75" customHeight="1" x14ac:dyDescent="0.25">
      <c r="A21" s="2"/>
      <c r="B21" s="2"/>
      <c r="C21" s="2"/>
      <c r="D21" s="2"/>
      <c r="E21" s="1"/>
      <c r="F21" s="1"/>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10"/>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row>
    <row r="22" spans="1:68" ht="15.75" customHeight="1" x14ac:dyDescent="0.25">
      <c r="A22" s="2"/>
      <c r="B22" s="2"/>
      <c r="C22" s="2"/>
      <c r="D22" s="2"/>
      <c r="E22" s="1"/>
      <c r="F22" s="1"/>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10"/>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row>
    <row r="23" spans="1:68" ht="15.75" customHeight="1" x14ac:dyDescent="0.25">
      <c r="A23" s="2"/>
      <c r="B23" s="2"/>
      <c r="C23" s="2"/>
      <c r="D23" s="2"/>
      <c r="E23" s="1"/>
      <c r="F23" s="1"/>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10"/>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row>
    <row r="24" spans="1:68" ht="15.75" customHeight="1" x14ac:dyDescent="0.25">
      <c r="A24" s="2"/>
      <c r="B24" s="2"/>
      <c r="C24" s="2"/>
      <c r="D24" s="2"/>
      <c r="E24" s="1"/>
      <c r="F24" s="1"/>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10"/>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row>
    <row r="25" spans="1:68" ht="15.75" customHeight="1" x14ac:dyDescent="0.25">
      <c r="A25" s="2"/>
      <c r="B25" s="2"/>
      <c r="C25" s="2"/>
      <c r="D25" s="2"/>
      <c r="E25" s="1"/>
      <c r="F25" s="1"/>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10"/>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row>
    <row r="26" spans="1:68" ht="15.75" customHeight="1" x14ac:dyDescent="0.25">
      <c r="A26" s="2"/>
      <c r="B26" s="2"/>
      <c r="C26" s="2"/>
      <c r="D26" s="2"/>
      <c r="E26" s="1"/>
      <c r="F26" s="1"/>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10"/>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row>
    <row r="27" spans="1:68" ht="15.75" customHeight="1" x14ac:dyDescent="0.25">
      <c r="A27" s="2"/>
      <c r="B27" s="2"/>
      <c r="C27" s="2"/>
      <c r="D27" s="2"/>
      <c r="E27" s="1"/>
      <c r="F27" s="1"/>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10"/>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row>
    <row r="28" spans="1:68" ht="15.75" customHeight="1" x14ac:dyDescent="0.25">
      <c r="A28" s="2"/>
      <c r="B28" s="2"/>
      <c r="C28" s="2"/>
      <c r="D28" s="2"/>
      <c r="E28" s="1"/>
      <c r="F28" s="1"/>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10"/>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row>
    <row r="29" spans="1:68" ht="15.75" customHeight="1" x14ac:dyDescent="0.25">
      <c r="A29" s="2"/>
      <c r="B29" s="2"/>
      <c r="C29" s="2"/>
      <c r="D29" s="2"/>
      <c r="E29" s="1"/>
      <c r="F29" s="1"/>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10"/>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row>
    <row r="30" spans="1:68" ht="15.75" customHeight="1" x14ac:dyDescent="0.25">
      <c r="A30" s="2"/>
      <c r="B30" s="2"/>
      <c r="C30" s="2"/>
      <c r="D30" s="2"/>
      <c r="E30" s="1"/>
      <c r="F30" s="1"/>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10"/>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row>
    <row r="31" spans="1:68" ht="15.75" customHeight="1" x14ac:dyDescent="0.25">
      <c r="A31" s="2"/>
      <c r="B31" s="2"/>
      <c r="C31" s="2"/>
      <c r="D31" s="2"/>
      <c r="E31" s="1"/>
      <c r="F31" s="1"/>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10"/>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row>
    <row r="32" spans="1:68" ht="15.75" customHeight="1" x14ac:dyDescent="0.25">
      <c r="A32" s="2"/>
      <c r="B32" s="2"/>
      <c r="C32" s="2"/>
      <c r="D32" s="2"/>
      <c r="E32" s="1"/>
      <c r="F32" s="1"/>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10"/>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row>
    <row r="33" spans="1:68" ht="15.75" customHeight="1" x14ac:dyDescent="0.25">
      <c r="A33" s="2"/>
      <c r="B33" s="2"/>
      <c r="C33" s="2"/>
      <c r="D33" s="2"/>
      <c r="E33" s="1"/>
      <c r="F33" s="1"/>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10"/>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row>
    <row r="34" spans="1:68" ht="15.75" customHeight="1" x14ac:dyDescent="0.25">
      <c r="A34" s="2"/>
      <c r="B34" s="2"/>
      <c r="C34" s="2"/>
      <c r="D34" s="2"/>
      <c r="E34" s="1"/>
      <c r="F34" s="1"/>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10"/>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row>
    <row r="35" spans="1:68" ht="15.75" customHeight="1" x14ac:dyDescent="0.25">
      <c r="A35" s="2"/>
      <c r="B35" s="2"/>
      <c r="C35" s="2"/>
      <c r="D35" s="2"/>
      <c r="E35" s="1"/>
      <c r="F35" s="1"/>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10"/>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row>
    <row r="36" spans="1:68" ht="15.75" customHeight="1" x14ac:dyDescent="0.25">
      <c r="A36" s="2"/>
      <c r="B36" s="2"/>
      <c r="C36" s="2"/>
      <c r="D36" s="2"/>
      <c r="E36" s="1"/>
      <c r="F36" s="1"/>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10"/>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row>
    <row r="37" spans="1:68" ht="15.75" customHeight="1" x14ac:dyDescent="0.25">
      <c r="A37" s="2"/>
      <c r="B37" s="2"/>
      <c r="C37" s="2"/>
      <c r="D37" s="2"/>
      <c r="E37" s="1"/>
      <c r="F37" s="1"/>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10"/>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row>
    <row r="38" spans="1:68" ht="15.75" customHeight="1" x14ac:dyDescent="0.25">
      <c r="A38" s="2"/>
      <c r="B38" s="2"/>
      <c r="C38" s="2"/>
      <c r="D38" s="2"/>
      <c r="E38" s="1"/>
      <c r="F38" s="1"/>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10"/>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row>
    <row r="39" spans="1:68" ht="15.75" customHeight="1" x14ac:dyDescent="0.25">
      <c r="A39" s="2"/>
      <c r="B39" s="2"/>
      <c r="C39" s="2"/>
      <c r="D39" s="2"/>
      <c r="E39" s="1"/>
      <c r="F39" s="1"/>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10"/>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row>
    <row r="40" spans="1:68" ht="15.75" customHeight="1" x14ac:dyDescent="0.25">
      <c r="A40" s="2"/>
      <c r="B40" s="2"/>
      <c r="C40" s="2"/>
      <c r="D40" s="2"/>
      <c r="E40" s="1"/>
      <c r="F40" s="1"/>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10"/>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row>
    <row r="41" spans="1:68" ht="15.75" customHeight="1" x14ac:dyDescent="0.25">
      <c r="A41" s="2"/>
      <c r="B41" s="2"/>
      <c r="C41" s="2"/>
      <c r="D41" s="2"/>
      <c r="E41" s="1"/>
      <c r="F41" s="1"/>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10"/>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row>
    <row r="42" spans="1:68" ht="15.75" customHeight="1" x14ac:dyDescent="0.25">
      <c r="A42" s="2"/>
      <c r="B42" s="2"/>
      <c r="C42" s="2"/>
      <c r="D42" s="2"/>
      <c r="E42" s="1"/>
      <c r="F42" s="1"/>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10"/>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row>
    <row r="43" spans="1:68" ht="15.75" customHeight="1" x14ac:dyDescent="0.25">
      <c r="A43" s="2"/>
      <c r="B43" s="2"/>
      <c r="C43" s="2"/>
      <c r="D43" s="2"/>
      <c r="E43" s="1"/>
      <c r="F43" s="1"/>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10"/>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row>
    <row r="44" spans="1:68" ht="15.75" customHeight="1" x14ac:dyDescent="0.25">
      <c r="A44" s="2"/>
      <c r="B44" s="2"/>
      <c r="C44" s="2"/>
      <c r="D44" s="2"/>
      <c r="E44" s="1"/>
      <c r="F44" s="1"/>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10"/>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row>
    <row r="45" spans="1:68" ht="15.75" customHeight="1" x14ac:dyDescent="0.25">
      <c r="A45" s="2"/>
      <c r="B45" s="2"/>
      <c r="C45" s="2"/>
      <c r="D45" s="2"/>
      <c r="E45" s="1"/>
      <c r="F45" s="1"/>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10"/>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row>
    <row r="46" spans="1:68" ht="15.75" customHeight="1" x14ac:dyDescent="0.25">
      <c r="A46" s="2"/>
      <c r="B46" s="2"/>
      <c r="C46" s="2"/>
      <c r="D46" s="2"/>
      <c r="E46" s="1"/>
      <c r="F46" s="1"/>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10"/>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row>
    <row r="47" spans="1:68" ht="15.75" customHeight="1" x14ac:dyDescent="0.25">
      <c r="A47" s="2"/>
      <c r="B47" s="2"/>
      <c r="C47" s="2"/>
      <c r="D47" s="2"/>
      <c r="E47" s="1"/>
      <c r="F47" s="1"/>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10"/>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row>
    <row r="48" spans="1:68" ht="15.75" customHeight="1" x14ac:dyDescent="0.25">
      <c r="A48" s="2"/>
      <c r="B48" s="2"/>
      <c r="C48" s="2"/>
      <c r="D48" s="2"/>
      <c r="E48" s="1"/>
      <c r="F48" s="1"/>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10"/>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row>
    <row r="49" spans="1:68" ht="15.75" customHeight="1" x14ac:dyDescent="0.25">
      <c r="A49" s="2"/>
      <c r="B49" s="2"/>
      <c r="C49" s="2"/>
      <c r="D49" s="2"/>
      <c r="E49" s="1"/>
      <c r="F49" s="1"/>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10"/>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row>
    <row r="50" spans="1:68" ht="15.75" customHeight="1" x14ac:dyDescent="0.25">
      <c r="A50" s="2"/>
      <c r="B50" s="2"/>
      <c r="C50" s="2"/>
      <c r="D50" s="2"/>
      <c r="E50" s="1"/>
      <c r="F50" s="1"/>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10"/>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row>
    <row r="51" spans="1:68" ht="15.75" customHeight="1" x14ac:dyDescent="0.25">
      <c r="A51" s="2"/>
      <c r="B51" s="2"/>
      <c r="C51" s="2"/>
      <c r="D51" s="2"/>
      <c r="E51" s="1"/>
      <c r="F51" s="1"/>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10"/>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row>
    <row r="52" spans="1:68" ht="15.75" customHeight="1" x14ac:dyDescent="0.25">
      <c r="A52" s="2"/>
      <c r="B52" s="2"/>
      <c r="C52" s="2"/>
      <c r="D52" s="2"/>
      <c r="E52" s="1"/>
      <c r="F52" s="1"/>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10"/>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row>
    <row r="53" spans="1:68" ht="15.75" customHeight="1" x14ac:dyDescent="0.25">
      <c r="A53" s="2"/>
      <c r="B53" s="2"/>
      <c r="C53" s="2"/>
      <c r="D53" s="2"/>
      <c r="E53" s="1"/>
      <c r="F53" s="1"/>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10"/>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row>
    <row r="54" spans="1:68" ht="15.75" customHeight="1" x14ac:dyDescent="0.25">
      <c r="A54" s="2"/>
      <c r="B54" s="2"/>
      <c r="C54" s="2"/>
      <c r="D54" s="2"/>
      <c r="E54" s="1"/>
      <c r="F54" s="1"/>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10"/>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row>
    <row r="55" spans="1:68" ht="15.75" customHeight="1" x14ac:dyDescent="0.25">
      <c r="A55" s="2"/>
      <c r="B55" s="2"/>
      <c r="C55" s="2"/>
      <c r="D55" s="2"/>
      <c r="E55" s="1"/>
      <c r="F55" s="1"/>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10"/>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row>
    <row r="56" spans="1:68" ht="15.75" customHeight="1" x14ac:dyDescent="0.25">
      <c r="A56" s="2"/>
      <c r="B56" s="2"/>
      <c r="C56" s="2"/>
      <c r="D56" s="2"/>
      <c r="E56" s="1"/>
      <c r="F56" s="1"/>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10"/>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row>
    <row r="57" spans="1:68" ht="15.75" customHeight="1" x14ac:dyDescent="0.25">
      <c r="A57" s="2"/>
      <c r="B57" s="2"/>
      <c r="C57" s="2"/>
      <c r="D57" s="2"/>
      <c r="E57" s="1"/>
      <c r="F57" s="1"/>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10"/>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row>
    <row r="58" spans="1:68" ht="15.75" customHeight="1" x14ac:dyDescent="0.25">
      <c r="A58" s="2"/>
      <c r="B58" s="2"/>
      <c r="C58" s="2"/>
      <c r="D58" s="2"/>
      <c r="E58" s="1"/>
      <c r="F58" s="1"/>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10"/>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row>
    <row r="59" spans="1:68" ht="15.75" customHeight="1" x14ac:dyDescent="0.25">
      <c r="A59" s="2"/>
      <c r="B59" s="2"/>
      <c r="C59" s="2"/>
      <c r="D59" s="2"/>
      <c r="E59" s="1"/>
      <c r="F59" s="1"/>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10"/>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row>
    <row r="60" spans="1:68" ht="15.75" customHeight="1" x14ac:dyDescent="0.25">
      <c r="A60" s="2"/>
      <c r="B60" s="2"/>
      <c r="C60" s="2"/>
      <c r="D60" s="2"/>
      <c r="E60" s="1"/>
      <c r="F60" s="1"/>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10"/>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row>
    <row r="61" spans="1:68" ht="15.75" customHeight="1" x14ac:dyDescent="0.25">
      <c r="A61" s="2"/>
      <c r="B61" s="2"/>
      <c r="C61" s="2"/>
      <c r="D61" s="2"/>
      <c r="E61" s="1"/>
      <c r="F61" s="1"/>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10"/>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row>
    <row r="62" spans="1:68" ht="15.75" customHeight="1" x14ac:dyDescent="0.25">
      <c r="A62" s="2"/>
      <c r="B62" s="2"/>
      <c r="C62" s="2"/>
      <c r="D62" s="2"/>
      <c r="E62" s="1"/>
      <c r="F62" s="1"/>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10"/>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row>
    <row r="63" spans="1:68" ht="15.75" customHeight="1" x14ac:dyDescent="0.25">
      <c r="A63" s="2"/>
      <c r="B63" s="2"/>
      <c r="C63" s="2"/>
      <c r="D63" s="2"/>
      <c r="E63" s="1"/>
      <c r="F63" s="1"/>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10"/>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row>
    <row r="64" spans="1:68" ht="15.75" customHeight="1" x14ac:dyDescent="0.25">
      <c r="A64" s="2"/>
      <c r="B64" s="2"/>
      <c r="C64" s="2"/>
      <c r="D64" s="2"/>
      <c r="E64" s="1"/>
      <c r="F64" s="1"/>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10"/>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row>
    <row r="65" spans="1:68" ht="15.75" customHeight="1" x14ac:dyDescent="0.25">
      <c r="A65" s="2"/>
      <c r="B65" s="2"/>
      <c r="C65" s="2"/>
      <c r="D65" s="2"/>
      <c r="E65" s="1"/>
      <c r="F65" s="1"/>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10"/>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row>
    <row r="66" spans="1:68" ht="15.75" customHeight="1" x14ac:dyDescent="0.25">
      <c r="A66" s="2"/>
      <c r="B66" s="2"/>
      <c r="C66" s="2"/>
      <c r="D66" s="2"/>
      <c r="E66" s="1"/>
      <c r="F66" s="1"/>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10"/>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row>
    <row r="67" spans="1:68" ht="15.75" customHeight="1" x14ac:dyDescent="0.25">
      <c r="A67" s="2"/>
      <c r="B67" s="2"/>
      <c r="C67" s="2"/>
      <c r="D67" s="2"/>
      <c r="E67" s="1"/>
      <c r="F67" s="1"/>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10"/>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row>
    <row r="68" spans="1:68" ht="15.75" customHeight="1" x14ac:dyDescent="0.25">
      <c r="A68" s="2"/>
      <c r="B68" s="2"/>
      <c r="C68" s="2"/>
      <c r="D68" s="2"/>
      <c r="E68" s="1"/>
      <c r="F68" s="1"/>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10"/>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row>
    <row r="69" spans="1:68" ht="15.75" customHeight="1" x14ac:dyDescent="0.25">
      <c r="A69" s="2"/>
      <c r="B69" s="2"/>
      <c r="C69" s="2"/>
      <c r="D69" s="2"/>
      <c r="E69" s="1"/>
      <c r="F69" s="1"/>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10"/>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row>
    <row r="70" spans="1:68" ht="15.75" customHeight="1" x14ac:dyDescent="0.25">
      <c r="A70" s="2"/>
      <c r="B70" s="2"/>
      <c r="C70" s="2"/>
      <c r="D70" s="2"/>
      <c r="E70" s="1"/>
      <c r="F70" s="1"/>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10"/>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row>
    <row r="71" spans="1:68" ht="15.75" customHeight="1" x14ac:dyDescent="0.25">
      <c r="A71" s="2"/>
      <c r="B71" s="2"/>
      <c r="C71" s="2"/>
      <c r="D71" s="2"/>
      <c r="E71" s="1"/>
      <c r="F71" s="1"/>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10"/>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row>
    <row r="72" spans="1:68" ht="15.75" customHeight="1" x14ac:dyDescent="0.25">
      <c r="A72" s="2"/>
      <c r="B72" s="2"/>
      <c r="C72" s="2"/>
      <c r="D72" s="2"/>
      <c r="E72" s="1"/>
      <c r="F72" s="1"/>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10"/>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row>
    <row r="73" spans="1:68" ht="15.75" customHeight="1" x14ac:dyDescent="0.25">
      <c r="A73" s="2"/>
      <c r="B73" s="2"/>
      <c r="C73" s="2"/>
      <c r="D73" s="2"/>
      <c r="E73" s="1"/>
      <c r="F73" s="1"/>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10"/>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row>
    <row r="74" spans="1:68" ht="15.75" customHeight="1" x14ac:dyDescent="0.25">
      <c r="A74" s="2"/>
      <c r="B74" s="2"/>
      <c r="C74" s="2"/>
      <c r="D74" s="2"/>
      <c r="E74" s="1"/>
      <c r="F74" s="1"/>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10"/>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row>
    <row r="75" spans="1:68" ht="15.75" customHeight="1" x14ac:dyDescent="0.25">
      <c r="A75" s="2"/>
      <c r="B75" s="2"/>
      <c r="C75" s="2"/>
      <c r="D75" s="2"/>
      <c r="E75" s="1"/>
      <c r="F75" s="1"/>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10"/>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row>
    <row r="76" spans="1:68" ht="15.75" customHeight="1" x14ac:dyDescent="0.25">
      <c r="A76" s="2"/>
      <c r="B76" s="2"/>
      <c r="C76" s="2"/>
      <c r="D76" s="2"/>
      <c r="E76" s="1"/>
      <c r="F76" s="1"/>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10"/>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row>
    <row r="77" spans="1:68" ht="15.75" customHeight="1" x14ac:dyDescent="0.25">
      <c r="A77" s="2"/>
      <c r="B77" s="2"/>
      <c r="C77" s="2"/>
      <c r="D77" s="2"/>
      <c r="E77" s="1"/>
      <c r="F77" s="1"/>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10"/>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row>
    <row r="78" spans="1:68" ht="15.75" customHeight="1" x14ac:dyDescent="0.25">
      <c r="A78" s="2"/>
      <c r="B78" s="2"/>
      <c r="C78" s="2"/>
      <c r="D78" s="2"/>
      <c r="E78" s="1"/>
      <c r="F78" s="1"/>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10"/>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row>
    <row r="79" spans="1:68" ht="15.75" customHeight="1" x14ac:dyDescent="0.25">
      <c r="A79" s="2"/>
      <c r="B79" s="2"/>
      <c r="C79" s="2"/>
      <c r="D79" s="2"/>
      <c r="E79" s="1"/>
      <c r="F79" s="1"/>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10"/>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row>
    <row r="80" spans="1:68" ht="15.75" customHeight="1" x14ac:dyDescent="0.25">
      <c r="A80" s="2"/>
      <c r="B80" s="2"/>
      <c r="C80" s="2"/>
      <c r="D80" s="2"/>
      <c r="E80" s="1"/>
      <c r="F80" s="1"/>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10"/>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row>
    <row r="81" spans="1:68" ht="15.75" customHeight="1" x14ac:dyDescent="0.25">
      <c r="A81" s="2"/>
      <c r="B81" s="2"/>
      <c r="C81" s="2"/>
      <c r="D81" s="2"/>
      <c r="E81" s="1"/>
      <c r="F81" s="1"/>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10"/>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row>
    <row r="82" spans="1:68" ht="15.75" customHeight="1" x14ac:dyDescent="0.25">
      <c r="A82" s="2"/>
      <c r="B82" s="2"/>
      <c r="C82" s="2"/>
      <c r="D82" s="2"/>
      <c r="E82" s="1"/>
      <c r="F82" s="1"/>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10"/>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row>
    <row r="83" spans="1:68" ht="15.75" customHeight="1" x14ac:dyDescent="0.25">
      <c r="A83" s="2"/>
      <c r="B83" s="2"/>
      <c r="C83" s="2"/>
      <c r="D83" s="2"/>
      <c r="E83" s="1"/>
      <c r="F83" s="1"/>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10"/>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row>
    <row r="84" spans="1:68" ht="15.75" customHeight="1" x14ac:dyDescent="0.25">
      <c r="A84" s="2"/>
      <c r="B84" s="2"/>
      <c r="C84" s="2"/>
      <c r="D84" s="2"/>
      <c r="E84" s="1"/>
      <c r="F84" s="1"/>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10"/>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row>
    <row r="85" spans="1:68" ht="15.75" customHeight="1" x14ac:dyDescent="0.25">
      <c r="A85" s="2"/>
      <c r="B85" s="2"/>
      <c r="C85" s="2"/>
      <c r="D85" s="2"/>
      <c r="E85" s="1"/>
      <c r="F85" s="1"/>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10"/>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row>
    <row r="86" spans="1:68" ht="15.75" customHeight="1" x14ac:dyDescent="0.25">
      <c r="A86" s="2"/>
      <c r="B86" s="2"/>
      <c r="C86" s="2"/>
      <c r="D86" s="2"/>
      <c r="E86" s="1"/>
      <c r="F86" s="1"/>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10"/>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row>
    <row r="87" spans="1:68" ht="15.75" customHeight="1" x14ac:dyDescent="0.25">
      <c r="A87" s="2"/>
      <c r="B87" s="2"/>
      <c r="C87" s="2"/>
      <c r="D87" s="2"/>
      <c r="E87" s="1"/>
      <c r="F87" s="1"/>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10"/>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row>
    <row r="88" spans="1:68" ht="15.75" customHeight="1" x14ac:dyDescent="0.25">
      <c r="A88" s="2"/>
      <c r="B88" s="2"/>
      <c r="C88" s="2"/>
      <c r="D88" s="2"/>
      <c r="E88" s="1"/>
      <c r="F88" s="1"/>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10"/>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row>
    <row r="89" spans="1:68" ht="15.75" customHeight="1" x14ac:dyDescent="0.25">
      <c r="A89" s="2"/>
      <c r="B89" s="2"/>
      <c r="C89" s="2"/>
      <c r="D89" s="2"/>
      <c r="E89" s="1"/>
      <c r="F89" s="1"/>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10"/>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row>
    <row r="90" spans="1:68" ht="15.75" customHeight="1" x14ac:dyDescent="0.25">
      <c r="A90" s="2"/>
      <c r="B90" s="2"/>
      <c r="C90" s="2"/>
      <c r="D90" s="2"/>
      <c r="E90" s="1"/>
      <c r="F90" s="1"/>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10"/>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row>
    <row r="91" spans="1:68" ht="15.75" customHeight="1" x14ac:dyDescent="0.25">
      <c r="A91" s="2"/>
      <c r="B91" s="2"/>
      <c r="C91" s="2"/>
      <c r="D91" s="2"/>
      <c r="E91" s="1"/>
      <c r="F91" s="1"/>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10"/>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row>
    <row r="92" spans="1:68" ht="15.75" customHeight="1" x14ac:dyDescent="0.25">
      <c r="A92" s="2"/>
      <c r="B92" s="2"/>
      <c r="C92" s="2"/>
      <c r="D92" s="2"/>
      <c r="E92" s="1"/>
      <c r="F92" s="1"/>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10"/>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row>
    <row r="93" spans="1:68" ht="15.75" customHeight="1" x14ac:dyDescent="0.25">
      <c r="A93" s="2"/>
      <c r="B93" s="2"/>
      <c r="C93" s="2"/>
      <c r="D93" s="2"/>
      <c r="E93" s="1"/>
      <c r="F93" s="1"/>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10"/>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row>
    <row r="94" spans="1:68" ht="15.75" customHeight="1" x14ac:dyDescent="0.25">
      <c r="A94" s="2"/>
      <c r="B94" s="2"/>
      <c r="C94" s="2"/>
      <c r="D94" s="2"/>
      <c r="E94" s="1"/>
      <c r="F94" s="1"/>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10"/>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row>
    <row r="95" spans="1:68" ht="15.75" customHeight="1" x14ac:dyDescent="0.25">
      <c r="A95" s="2"/>
      <c r="B95" s="2"/>
      <c r="C95" s="2"/>
      <c r="D95" s="2"/>
      <c r="E95" s="1"/>
      <c r="F95" s="1"/>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10"/>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row>
    <row r="96" spans="1:68" ht="15.75" customHeight="1" x14ac:dyDescent="0.25">
      <c r="A96" s="2"/>
      <c r="B96" s="2"/>
      <c r="C96" s="2"/>
      <c r="D96" s="2"/>
      <c r="E96" s="1"/>
      <c r="F96" s="1"/>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10"/>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row>
    <row r="97" spans="1:68" ht="15.75" customHeight="1" x14ac:dyDescent="0.25">
      <c r="A97" s="2"/>
      <c r="B97" s="2"/>
      <c r="C97" s="2"/>
      <c r="D97" s="2"/>
      <c r="E97" s="1"/>
      <c r="F97" s="1"/>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10"/>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row>
    <row r="98" spans="1:68" ht="15.75" customHeight="1" x14ac:dyDescent="0.25">
      <c r="A98" s="2"/>
      <c r="B98" s="2"/>
      <c r="C98" s="2"/>
      <c r="D98" s="2"/>
      <c r="E98" s="1"/>
      <c r="F98" s="1"/>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10"/>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row>
    <row r="99" spans="1:68" ht="15.75" customHeight="1" x14ac:dyDescent="0.25">
      <c r="A99" s="2"/>
      <c r="B99" s="2"/>
      <c r="C99" s="2"/>
      <c r="D99" s="2"/>
      <c r="E99" s="1"/>
      <c r="F99" s="1"/>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10"/>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row>
    <row r="100" spans="1:68" ht="15.75" customHeight="1" x14ac:dyDescent="0.25">
      <c r="A100" s="2"/>
      <c r="B100" s="2"/>
      <c r="C100" s="2"/>
      <c r="D100" s="2"/>
      <c r="E100" s="1"/>
      <c r="F100" s="1"/>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10"/>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row>
    <row r="101" spans="1:68" ht="15.75" customHeight="1" x14ac:dyDescent="0.25">
      <c r="A101" s="2"/>
      <c r="B101" s="2"/>
      <c r="C101" s="2"/>
      <c r="D101" s="2"/>
      <c r="E101" s="1"/>
      <c r="F101" s="1"/>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10"/>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row>
    <row r="102" spans="1:68" ht="15.75" customHeight="1" x14ac:dyDescent="0.25">
      <c r="A102" s="2"/>
      <c r="B102" s="2"/>
      <c r="C102" s="2"/>
      <c r="D102" s="2"/>
      <c r="E102" s="1"/>
      <c r="F102" s="1"/>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10"/>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row>
    <row r="103" spans="1:68" ht="15.75" customHeight="1" x14ac:dyDescent="0.25">
      <c r="A103" s="2"/>
      <c r="B103" s="2"/>
      <c r="C103" s="2"/>
      <c r="D103" s="2"/>
      <c r="E103" s="1"/>
      <c r="F103" s="1"/>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10"/>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row>
    <row r="104" spans="1:68" ht="15.75" customHeight="1" x14ac:dyDescent="0.25">
      <c r="A104" s="2"/>
      <c r="B104" s="2"/>
      <c r="C104" s="2"/>
      <c r="D104" s="2"/>
      <c r="E104" s="1"/>
      <c r="F104" s="1"/>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10"/>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row>
    <row r="105" spans="1:68" ht="15.75" customHeight="1" x14ac:dyDescent="0.25">
      <c r="A105" s="2"/>
      <c r="B105" s="2"/>
      <c r="C105" s="2"/>
      <c r="D105" s="2"/>
      <c r="E105" s="1"/>
      <c r="F105" s="1"/>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10"/>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row>
    <row r="106" spans="1:68" ht="15.75" customHeight="1" x14ac:dyDescent="0.25">
      <c r="A106" s="2"/>
      <c r="B106" s="2"/>
      <c r="C106" s="2"/>
      <c r="D106" s="2"/>
      <c r="E106" s="1"/>
      <c r="F106" s="1"/>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10"/>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row>
    <row r="107" spans="1:68" ht="15.75" customHeight="1" x14ac:dyDescent="0.25">
      <c r="A107" s="2"/>
      <c r="B107" s="2"/>
      <c r="C107" s="2"/>
      <c r="D107" s="2"/>
      <c r="E107" s="1"/>
      <c r="F107" s="1"/>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10"/>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row>
    <row r="108" spans="1:68" ht="15.75" customHeight="1" x14ac:dyDescent="0.25">
      <c r="A108" s="2"/>
      <c r="B108" s="2"/>
      <c r="C108" s="2"/>
      <c r="D108" s="2"/>
      <c r="E108" s="1"/>
      <c r="F108" s="1"/>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10"/>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row>
    <row r="109" spans="1:68" ht="15.75" customHeight="1" x14ac:dyDescent="0.25">
      <c r="A109" s="2"/>
      <c r="B109" s="2"/>
      <c r="C109" s="2"/>
      <c r="D109" s="2"/>
      <c r="E109" s="1"/>
      <c r="F109" s="1"/>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10"/>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row>
    <row r="110" spans="1:68" ht="15.75" customHeight="1" x14ac:dyDescent="0.25">
      <c r="A110" s="2"/>
      <c r="B110" s="2"/>
      <c r="C110" s="2"/>
      <c r="D110" s="2"/>
      <c r="E110" s="1"/>
      <c r="F110" s="1"/>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10"/>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row>
    <row r="111" spans="1:68" ht="15.75" customHeight="1" x14ac:dyDescent="0.25">
      <c r="A111" s="2"/>
      <c r="B111" s="2"/>
      <c r="C111" s="2"/>
      <c r="D111" s="2"/>
      <c r="E111" s="1"/>
      <c r="F111" s="1"/>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10"/>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row>
    <row r="112" spans="1:68" ht="15.75" customHeight="1" x14ac:dyDescent="0.25">
      <c r="A112" s="2"/>
      <c r="B112" s="2"/>
      <c r="C112" s="2"/>
      <c r="D112" s="2"/>
      <c r="E112" s="1"/>
      <c r="F112" s="1"/>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10"/>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row>
    <row r="113" spans="1:68" ht="15.75" customHeight="1" x14ac:dyDescent="0.25">
      <c r="A113" s="2"/>
      <c r="B113" s="2"/>
      <c r="C113" s="2"/>
      <c r="D113" s="2"/>
      <c r="E113" s="1"/>
      <c r="F113" s="1"/>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10"/>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row>
    <row r="114" spans="1:68" ht="15.75" customHeight="1" x14ac:dyDescent="0.25">
      <c r="A114" s="2"/>
      <c r="B114" s="2"/>
      <c r="C114" s="2"/>
      <c r="D114" s="2"/>
      <c r="E114" s="1"/>
      <c r="F114" s="1"/>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10"/>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row>
    <row r="115" spans="1:68" ht="15.75" customHeight="1" x14ac:dyDescent="0.25">
      <c r="A115" s="2"/>
      <c r="B115" s="2"/>
      <c r="C115" s="2"/>
      <c r="D115" s="2"/>
      <c r="E115" s="1"/>
      <c r="F115" s="1"/>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10"/>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row>
    <row r="116" spans="1:68" ht="15.75" customHeight="1" x14ac:dyDescent="0.25">
      <c r="A116" s="2"/>
      <c r="B116" s="2"/>
      <c r="C116" s="2"/>
      <c r="D116" s="2"/>
      <c r="E116" s="1"/>
      <c r="F116" s="1"/>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10"/>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row>
    <row r="117" spans="1:68" ht="15.75" customHeight="1" x14ac:dyDescent="0.25">
      <c r="A117" s="2"/>
      <c r="B117" s="2"/>
      <c r="C117" s="2"/>
      <c r="D117" s="2"/>
      <c r="E117" s="1"/>
      <c r="F117" s="1"/>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10"/>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row>
    <row r="118" spans="1:68" ht="15.75" customHeight="1" x14ac:dyDescent="0.25">
      <c r="A118" s="2"/>
      <c r="B118" s="2"/>
      <c r="C118" s="2"/>
      <c r="D118" s="2"/>
      <c r="E118" s="1"/>
      <c r="F118" s="1"/>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10"/>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row>
    <row r="119" spans="1:68" ht="15.75" customHeight="1" x14ac:dyDescent="0.25">
      <c r="A119" s="2"/>
      <c r="B119" s="2"/>
      <c r="C119" s="2"/>
      <c r="D119" s="2"/>
      <c r="E119" s="1"/>
      <c r="F119" s="1"/>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10"/>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row>
    <row r="120" spans="1:68" ht="15.75" customHeight="1" x14ac:dyDescent="0.25">
      <c r="A120" s="2"/>
      <c r="B120" s="2"/>
      <c r="C120" s="2"/>
      <c r="D120" s="2"/>
      <c r="E120" s="1"/>
      <c r="F120" s="1"/>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10"/>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row>
    <row r="121" spans="1:68" ht="15.75" customHeight="1" x14ac:dyDescent="0.25">
      <c r="A121" s="2"/>
      <c r="B121" s="2"/>
      <c r="C121" s="2"/>
      <c r="D121" s="2"/>
      <c r="E121" s="1"/>
      <c r="F121" s="1"/>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10"/>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row>
    <row r="122" spans="1:68" ht="15.75" customHeight="1" x14ac:dyDescent="0.25">
      <c r="A122" s="2"/>
      <c r="B122" s="2"/>
      <c r="C122" s="2"/>
      <c r="D122" s="2"/>
      <c r="E122" s="1"/>
      <c r="F122" s="1"/>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10"/>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row>
    <row r="123" spans="1:68" ht="15.75" customHeight="1" x14ac:dyDescent="0.25">
      <c r="A123" s="2"/>
      <c r="B123" s="2"/>
      <c r="C123" s="2"/>
      <c r="D123" s="2"/>
      <c r="E123" s="1"/>
      <c r="F123" s="1"/>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10"/>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row>
    <row r="124" spans="1:68" ht="15.75" customHeight="1" x14ac:dyDescent="0.25">
      <c r="A124" s="2"/>
      <c r="B124" s="2"/>
      <c r="C124" s="2"/>
      <c r="D124" s="2"/>
      <c r="E124" s="1"/>
      <c r="F124" s="1"/>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10"/>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row>
    <row r="125" spans="1:68" ht="15.75" customHeight="1" x14ac:dyDescent="0.25">
      <c r="A125" s="2"/>
      <c r="B125" s="2"/>
      <c r="C125" s="2"/>
      <c r="D125" s="2"/>
      <c r="E125" s="1"/>
      <c r="F125" s="1"/>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10"/>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row>
    <row r="126" spans="1:68" ht="15.75" customHeight="1" x14ac:dyDescent="0.25">
      <c r="A126" s="2"/>
      <c r="B126" s="2"/>
      <c r="C126" s="2"/>
      <c r="D126" s="2"/>
      <c r="E126" s="1"/>
      <c r="F126" s="1"/>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10"/>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row>
    <row r="127" spans="1:68" ht="15.75" customHeight="1" x14ac:dyDescent="0.25">
      <c r="A127" s="2"/>
      <c r="B127" s="2"/>
      <c r="C127" s="2"/>
      <c r="D127" s="2"/>
      <c r="E127" s="1"/>
      <c r="F127" s="1"/>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10"/>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row>
    <row r="128" spans="1:68" ht="15.75" customHeight="1" x14ac:dyDescent="0.25">
      <c r="A128" s="2"/>
      <c r="B128" s="2"/>
      <c r="C128" s="2"/>
      <c r="D128" s="2"/>
      <c r="E128" s="1"/>
      <c r="F128" s="1"/>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10"/>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row>
    <row r="129" spans="1:68" ht="15.75" customHeight="1" x14ac:dyDescent="0.25">
      <c r="A129" s="2"/>
      <c r="B129" s="2"/>
      <c r="C129" s="2"/>
      <c r="D129" s="2"/>
      <c r="E129" s="1"/>
      <c r="F129" s="1"/>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10"/>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row>
    <row r="130" spans="1:68" ht="15.75" customHeight="1" x14ac:dyDescent="0.25">
      <c r="A130" s="2"/>
      <c r="B130" s="2"/>
      <c r="C130" s="2"/>
      <c r="D130" s="2"/>
      <c r="E130" s="1"/>
      <c r="F130" s="1"/>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10"/>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row>
    <row r="131" spans="1:68" ht="15.75" customHeight="1" x14ac:dyDescent="0.25">
      <c r="A131" s="2"/>
      <c r="B131" s="2"/>
      <c r="C131" s="2"/>
      <c r="D131" s="2"/>
      <c r="E131" s="1"/>
      <c r="F131" s="1"/>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10"/>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row>
    <row r="132" spans="1:68" ht="15.75" customHeight="1" x14ac:dyDescent="0.25">
      <c r="A132" s="2"/>
      <c r="B132" s="2"/>
      <c r="C132" s="2"/>
      <c r="D132" s="2"/>
      <c r="E132" s="1"/>
      <c r="F132" s="1"/>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10"/>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row>
    <row r="133" spans="1:68" ht="15.75" customHeight="1" x14ac:dyDescent="0.25">
      <c r="A133" s="2"/>
      <c r="B133" s="2"/>
      <c r="C133" s="2"/>
      <c r="D133" s="2"/>
      <c r="E133" s="1"/>
      <c r="F133" s="1"/>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10"/>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row>
    <row r="134" spans="1:68" ht="15.75" customHeight="1" x14ac:dyDescent="0.25">
      <c r="A134" s="2"/>
      <c r="B134" s="2"/>
      <c r="C134" s="2"/>
      <c r="D134" s="2"/>
      <c r="E134" s="1"/>
      <c r="F134" s="1"/>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10"/>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row>
    <row r="135" spans="1:68" ht="15.75" customHeight="1" x14ac:dyDescent="0.25">
      <c r="A135" s="2"/>
      <c r="B135" s="2"/>
      <c r="C135" s="2"/>
      <c r="D135" s="2"/>
      <c r="E135" s="1"/>
      <c r="F135" s="1"/>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10"/>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row>
    <row r="136" spans="1:68" ht="15.75" customHeight="1" x14ac:dyDescent="0.25">
      <c r="A136" s="2"/>
      <c r="B136" s="2"/>
      <c r="C136" s="2"/>
      <c r="D136" s="2"/>
      <c r="E136" s="1"/>
      <c r="F136" s="1"/>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10"/>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row>
    <row r="137" spans="1:68" ht="15.75" customHeight="1" x14ac:dyDescent="0.25">
      <c r="A137" s="2"/>
      <c r="B137" s="2"/>
      <c r="C137" s="2"/>
      <c r="D137" s="2"/>
      <c r="E137" s="1"/>
      <c r="F137" s="1"/>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10"/>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row>
    <row r="138" spans="1:68" ht="15.75" customHeight="1" x14ac:dyDescent="0.25">
      <c r="A138" s="2"/>
      <c r="B138" s="2"/>
      <c r="C138" s="2"/>
      <c r="D138" s="2"/>
      <c r="E138" s="1"/>
      <c r="F138" s="1"/>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10"/>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row>
    <row r="139" spans="1:68" ht="15.75" customHeight="1" x14ac:dyDescent="0.25">
      <c r="A139" s="2"/>
      <c r="B139" s="2"/>
      <c r="C139" s="2"/>
      <c r="D139" s="2"/>
      <c r="E139" s="1"/>
      <c r="F139" s="1"/>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10"/>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row>
    <row r="140" spans="1:68" ht="15.75" customHeight="1" x14ac:dyDescent="0.25">
      <c r="A140" s="2"/>
      <c r="B140" s="2"/>
      <c r="C140" s="2"/>
      <c r="D140" s="2"/>
      <c r="E140" s="1"/>
      <c r="F140" s="1"/>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10"/>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row>
    <row r="141" spans="1:68" ht="15.75" customHeight="1" x14ac:dyDescent="0.25">
      <c r="A141" s="2"/>
      <c r="B141" s="2"/>
      <c r="C141" s="2"/>
      <c r="D141" s="2"/>
      <c r="E141" s="1"/>
      <c r="F141" s="1"/>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10"/>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row>
    <row r="142" spans="1:68" ht="15.75" customHeight="1" x14ac:dyDescent="0.25">
      <c r="A142" s="2"/>
      <c r="B142" s="2"/>
      <c r="C142" s="2"/>
      <c r="D142" s="2"/>
      <c r="E142" s="1"/>
      <c r="F142" s="1"/>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10"/>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row>
    <row r="143" spans="1:68" ht="15.75" customHeight="1" x14ac:dyDescent="0.25">
      <c r="A143" s="2"/>
      <c r="B143" s="2"/>
      <c r="C143" s="2"/>
      <c r="D143" s="2"/>
      <c r="E143" s="1"/>
      <c r="F143" s="1"/>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10"/>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row>
    <row r="144" spans="1:68" ht="15.75" customHeight="1" x14ac:dyDescent="0.25">
      <c r="A144" s="2"/>
      <c r="B144" s="2"/>
      <c r="C144" s="2"/>
      <c r="D144" s="2"/>
      <c r="E144" s="1"/>
      <c r="F144" s="1"/>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10"/>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row>
    <row r="145" spans="1:68" ht="15.75" customHeight="1" x14ac:dyDescent="0.25">
      <c r="A145" s="2"/>
      <c r="B145" s="2"/>
      <c r="C145" s="2"/>
      <c r="D145" s="2"/>
      <c r="E145" s="1"/>
      <c r="F145" s="1"/>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10"/>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row>
    <row r="146" spans="1:68" ht="15.75" customHeight="1" x14ac:dyDescent="0.25">
      <c r="A146" s="2"/>
      <c r="B146" s="2"/>
      <c r="C146" s="2"/>
      <c r="D146" s="2"/>
      <c r="E146" s="1"/>
      <c r="F146" s="1"/>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10"/>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row>
    <row r="147" spans="1:68" ht="15.75" customHeight="1" x14ac:dyDescent="0.25">
      <c r="A147" s="2"/>
      <c r="B147" s="2"/>
      <c r="C147" s="2"/>
      <c r="D147" s="2"/>
      <c r="E147" s="1"/>
      <c r="F147" s="1"/>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10"/>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row>
    <row r="148" spans="1:68" ht="15.75" customHeight="1" x14ac:dyDescent="0.25">
      <c r="A148" s="2"/>
      <c r="B148" s="2"/>
      <c r="C148" s="2"/>
      <c r="D148" s="2"/>
      <c r="E148" s="1"/>
      <c r="F148" s="1"/>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10"/>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row>
    <row r="149" spans="1:68" ht="15.75" customHeight="1" x14ac:dyDescent="0.25">
      <c r="A149" s="2"/>
      <c r="B149" s="2"/>
      <c r="C149" s="2"/>
      <c r="D149" s="2"/>
      <c r="E149" s="1"/>
      <c r="F149" s="1"/>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10"/>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row>
    <row r="150" spans="1:68" ht="15.75" customHeight="1" x14ac:dyDescent="0.25">
      <c r="A150" s="2"/>
      <c r="B150" s="2"/>
      <c r="C150" s="2"/>
      <c r="D150" s="2"/>
      <c r="E150" s="1"/>
      <c r="F150" s="1"/>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10"/>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row>
    <row r="151" spans="1:68" ht="15.75" customHeight="1" x14ac:dyDescent="0.25">
      <c r="A151" s="2"/>
      <c r="B151" s="2"/>
      <c r="C151" s="2"/>
      <c r="D151" s="2"/>
      <c r="E151" s="1"/>
      <c r="F151" s="1"/>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10"/>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row>
    <row r="152" spans="1:68" ht="15.75" customHeight="1" x14ac:dyDescent="0.25">
      <c r="A152" s="2"/>
      <c r="B152" s="2"/>
      <c r="C152" s="2"/>
      <c r="D152" s="2"/>
      <c r="E152" s="1"/>
      <c r="F152" s="1"/>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10"/>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row>
    <row r="153" spans="1:68" ht="15.75" customHeight="1" x14ac:dyDescent="0.25">
      <c r="A153" s="2"/>
      <c r="B153" s="2"/>
      <c r="C153" s="2"/>
      <c r="D153" s="2"/>
      <c r="E153" s="1"/>
      <c r="F153" s="1"/>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10"/>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row>
    <row r="154" spans="1:68" ht="15.75" customHeight="1" x14ac:dyDescent="0.25">
      <c r="A154" s="2"/>
      <c r="B154" s="2"/>
      <c r="C154" s="2"/>
      <c r="D154" s="2"/>
      <c r="E154" s="1"/>
      <c r="F154" s="1"/>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10"/>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row>
    <row r="155" spans="1:68" ht="15.75" customHeight="1" x14ac:dyDescent="0.25">
      <c r="A155" s="2"/>
      <c r="B155" s="2"/>
      <c r="C155" s="2"/>
      <c r="D155" s="2"/>
      <c r="E155" s="1"/>
      <c r="F155" s="1"/>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10"/>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row>
    <row r="156" spans="1:68" ht="15.75" customHeight="1" x14ac:dyDescent="0.25">
      <c r="A156" s="2"/>
      <c r="B156" s="2"/>
      <c r="C156" s="2"/>
      <c r="D156" s="2"/>
      <c r="E156" s="1"/>
      <c r="F156" s="1"/>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10"/>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row>
    <row r="157" spans="1:68" ht="15.75" customHeight="1" x14ac:dyDescent="0.25">
      <c r="A157" s="2"/>
      <c r="B157" s="2"/>
      <c r="C157" s="2"/>
      <c r="D157" s="2"/>
      <c r="E157" s="1"/>
      <c r="F157" s="1"/>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10"/>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row>
    <row r="158" spans="1:68" ht="15.75" customHeight="1" x14ac:dyDescent="0.25">
      <c r="A158" s="2"/>
      <c r="B158" s="2"/>
      <c r="C158" s="2"/>
      <c r="D158" s="2"/>
      <c r="E158" s="1"/>
      <c r="F158" s="1"/>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10"/>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row>
    <row r="159" spans="1:68" ht="15.75" customHeight="1" x14ac:dyDescent="0.25">
      <c r="A159" s="2"/>
      <c r="B159" s="2"/>
      <c r="C159" s="2"/>
      <c r="D159" s="2"/>
      <c r="E159" s="1"/>
      <c r="F159" s="1"/>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10"/>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row>
    <row r="160" spans="1:68" ht="15.75" customHeight="1" x14ac:dyDescent="0.25">
      <c r="A160" s="2"/>
      <c r="B160" s="2"/>
      <c r="C160" s="2"/>
      <c r="D160" s="2"/>
      <c r="E160" s="1"/>
      <c r="F160" s="1"/>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10"/>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row>
    <row r="161" spans="1:68" ht="15.75" customHeight="1" x14ac:dyDescent="0.25">
      <c r="A161" s="2"/>
      <c r="B161" s="2"/>
      <c r="C161" s="2"/>
      <c r="D161" s="2"/>
      <c r="E161" s="1"/>
      <c r="F161" s="1"/>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10"/>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row>
    <row r="162" spans="1:68" ht="15.75" customHeight="1" x14ac:dyDescent="0.25">
      <c r="A162" s="2"/>
      <c r="B162" s="2"/>
      <c r="C162" s="2"/>
      <c r="D162" s="2"/>
      <c r="E162" s="1"/>
      <c r="F162" s="1"/>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10"/>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row>
    <row r="163" spans="1:68" ht="15.75" customHeight="1" x14ac:dyDescent="0.25">
      <c r="A163" s="2"/>
      <c r="B163" s="2"/>
      <c r="C163" s="2"/>
      <c r="D163" s="2"/>
      <c r="E163" s="1"/>
      <c r="F163" s="1"/>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10"/>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row>
    <row r="164" spans="1:68" ht="15.75" customHeight="1" x14ac:dyDescent="0.25">
      <c r="A164" s="2"/>
      <c r="B164" s="2"/>
      <c r="C164" s="2"/>
      <c r="D164" s="2"/>
      <c r="E164" s="1"/>
      <c r="F164" s="1"/>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10"/>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row>
    <row r="165" spans="1:68" ht="15.75" customHeight="1" x14ac:dyDescent="0.25">
      <c r="A165" s="2"/>
      <c r="B165" s="2"/>
      <c r="C165" s="2"/>
      <c r="D165" s="2"/>
      <c r="E165" s="1"/>
      <c r="F165" s="1"/>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10"/>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row>
    <row r="166" spans="1:68" ht="15.75" customHeight="1" x14ac:dyDescent="0.25">
      <c r="A166" s="2"/>
      <c r="B166" s="2"/>
      <c r="C166" s="2"/>
      <c r="D166" s="2"/>
      <c r="E166" s="1"/>
      <c r="F166" s="1"/>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10"/>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row>
    <row r="167" spans="1:68" ht="15.75" customHeight="1" x14ac:dyDescent="0.25">
      <c r="A167" s="2"/>
      <c r="B167" s="2"/>
      <c r="C167" s="2"/>
      <c r="D167" s="2"/>
      <c r="E167" s="1"/>
      <c r="F167" s="1"/>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10"/>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row>
    <row r="168" spans="1:68" ht="15.75" customHeight="1" x14ac:dyDescent="0.25">
      <c r="A168" s="2"/>
      <c r="B168" s="2"/>
      <c r="C168" s="2"/>
      <c r="D168" s="2"/>
      <c r="E168" s="1"/>
      <c r="F168" s="1"/>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10"/>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row>
    <row r="169" spans="1:68" ht="15.75" customHeight="1" x14ac:dyDescent="0.25">
      <c r="A169" s="2"/>
      <c r="B169" s="2"/>
      <c r="C169" s="2"/>
      <c r="D169" s="2"/>
      <c r="E169" s="1"/>
      <c r="F169" s="1"/>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10"/>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row>
    <row r="170" spans="1:68" ht="15.75" customHeight="1" x14ac:dyDescent="0.25">
      <c r="A170" s="2"/>
      <c r="B170" s="2"/>
      <c r="C170" s="2"/>
      <c r="D170" s="2"/>
      <c r="E170" s="1"/>
      <c r="F170" s="1"/>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10"/>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row>
    <row r="171" spans="1:68" ht="15.75" customHeight="1" x14ac:dyDescent="0.25">
      <c r="A171" s="2"/>
      <c r="B171" s="2"/>
      <c r="C171" s="2"/>
      <c r="D171" s="2"/>
      <c r="E171" s="1"/>
      <c r="F171" s="1"/>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10"/>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row>
    <row r="172" spans="1:68" ht="15.75" customHeight="1" x14ac:dyDescent="0.25">
      <c r="A172" s="2"/>
      <c r="B172" s="2"/>
      <c r="C172" s="2"/>
      <c r="D172" s="2"/>
      <c r="E172" s="1"/>
      <c r="F172" s="1"/>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10"/>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row>
    <row r="173" spans="1:68" ht="15.75" customHeight="1" x14ac:dyDescent="0.25">
      <c r="A173" s="2"/>
      <c r="B173" s="2"/>
      <c r="C173" s="2"/>
      <c r="D173" s="2"/>
      <c r="E173" s="1"/>
      <c r="F173" s="1"/>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10"/>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row>
    <row r="174" spans="1:68" ht="15.75" customHeight="1" x14ac:dyDescent="0.25">
      <c r="A174" s="2"/>
      <c r="B174" s="2"/>
      <c r="C174" s="2"/>
      <c r="D174" s="2"/>
      <c r="E174" s="1"/>
      <c r="F174" s="1"/>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10"/>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row>
    <row r="175" spans="1:68" ht="15.75" customHeight="1" x14ac:dyDescent="0.25">
      <c r="A175" s="2"/>
      <c r="B175" s="2"/>
      <c r="C175" s="2"/>
      <c r="D175" s="2"/>
      <c r="E175" s="1"/>
      <c r="F175" s="1"/>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10"/>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row>
    <row r="176" spans="1:68" ht="15.75" customHeight="1" x14ac:dyDescent="0.25">
      <c r="A176" s="2"/>
      <c r="B176" s="2"/>
      <c r="C176" s="2"/>
      <c r="D176" s="2"/>
      <c r="E176" s="1"/>
      <c r="F176" s="1"/>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10"/>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row>
    <row r="177" spans="1:68" ht="15.75" customHeight="1" x14ac:dyDescent="0.25">
      <c r="A177" s="2"/>
      <c r="B177" s="2"/>
      <c r="C177" s="2"/>
      <c r="D177" s="2"/>
      <c r="E177" s="1"/>
      <c r="F177" s="1"/>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10"/>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row>
    <row r="178" spans="1:68" ht="15.75" customHeight="1" x14ac:dyDescent="0.25">
      <c r="A178" s="2"/>
      <c r="B178" s="2"/>
      <c r="C178" s="2"/>
      <c r="D178" s="2"/>
      <c r="E178" s="1"/>
      <c r="F178" s="1"/>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10"/>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row>
    <row r="179" spans="1:68" ht="15.75" customHeight="1" x14ac:dyDescent="0.25">
      <c r="A179" s="2"/>
      <c r="B179" s="2"/>
      <c r="C179" s="2"/>
      <c r="D179" s="2"/>
      <c r="E179" s="1"/>
      <c r="F179" s="1"/>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10"/>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row>
    <row r="180" spans="1:68" ht="15.75" customHeight="1" x14ac:dyDescent="0.25">
      <c r="A180" s="2"/>
      <c r="B180" s="2"/>
      <c r="C180" s="2"/>
      <c r="D180" s="2"/>
      <c r="E180" s="1"/>
      <c r="F180" s="1"/>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10"/>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row>
    <row r="181" spans="1:68" ht="15.75" customHeight="1" x14ac:dyDescent="0.25">
      <c r="A181" s="2"/>
      <c r="B181" s="2"/>
      <c r="C181" s="2"/>
      <c r="D181" s="2"/>
      <c r="E181" s="1"/>
      <c r="F181" s="1"/>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10"/>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row>
    <row r="182" spans="1:68" ht="15.75" customHeight="1" x14ac:dyDescent="0.25">
      <c r="A182" s="2"/>
      <c r="B182" s="2"/>
      <c r="C182" s="2"/>
      <c r="D182" s="2"/>
      <c r="E182" s="1"/>
      <c r="F182" s="1"/>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10"/>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row>
    <row r="183" spans="1:68" ht="15.75" customHeight="1" x14ac:dyDescent="0.25">
      <c r="A183" s="2"/>
      <c r="B183" s="2"/>
      <c r="C183" s="2"/>
      <c r="D183" s="2"/>
      <c r="E183" s="1"/>
      <c r="F183" s="1"/>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10"/>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row>
    <row r="184" spans="1:68" ht="15.75" customHeight="1" x14ac:dyDescent="0.25">
      <c r="A184" s="2"/>
      <c r="B184" s="2"/>
      <c r="C184" s="2"/>
      <c r="D184" s="2"/>
      <c r="E184" s="1"/>
      <c r="F184" s="1"/>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10"/>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row>
    <row r="185" spans="1:68" ht="15.75" customHeight="1" x14ac:dyDescent="0.25">
      <c r="A185" s="2"/>
      <c r="B185" s="2"/>
      <c r="C185" s="2"/>
      <c r="D185" s="2"/>
      <c r="E185" s="1"/>
      <c r="F185" s="1"/>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10"/>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row>
    <row r="186" spans="1:68" ht="15.75" customHeight="1" x14ac:dyDescent="0.25">
      <c r="A186" s="2"/>
      <c r="B186" s="2"/>
      <c r="C186" s="2"/>
      <c r="D186" s="2"/>
      <c r="E186" s="1"/>
      <c r="F186" s="1"/>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10"/>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row>
    <row r="187" spans="1:68" ht="15.75" customHeight="1" x14ac:dyDescent="0.25">
      <c r="A187" s="2"/>
      <c r="B187" s="2"/>
      <c r="C187" s="2"/>
      <c r="D187" s="2"/>
      <c r="E187" s="1"/>
      <c r="F187" s="1"/>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10"/>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row>
    <row r="188" spans="1:68" ht="15.75" customHeight="1" x14ac:dyDescent="0.25">
      <c r="A188" s="2"/>
      <c r="B188" s="2"/>
      <c r="C188" s="2"/>
      <c r="D188" s="2"/>
      <c r="E188" s="1"/>
      <c r="F188" s="1"/>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10"/>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row>
    <row r="189" spans="1:68" ht="15.75" customHeight="1" x14ac:dyDescent="0.25">
      <c r="A189" s="2"/>
      <c r="B189" s="2"/>
      <c r="C189" s="2"/>
      <c r="D189" s="2"/>
      <c r="E189" s="1"/>
      <c r="F189" s="1"/>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10"/>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row>
    <row r="190" spans="1:68" ht="15.75" customHeight="1" x14ac:dyDescent="0.25">
      <c r="A190" s="2"/>
      <c r="B190" s="2"/>
      <c r="C190" s="2"/>
      <c r="D190" s="2"/>
      <c r="E190" s="1"/>
      <c r="F190" s="1"/>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10"/>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row>
    <row r="191" spans="1:68" ht="15.75" customHeight="1" x14ac:dyDescent="0.25">
      <c r="A191" s="2"/>
      <c r="B191" s="2"/>
      <c r="C191" s="2"/>
      <c r="D191" s="2"/>
      <c r="E191" s="1"/>
      <c r="F191" s="1"/>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10"/>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row>
    <row r="192" spans="1:68" ht="15.75" customHeight="1" x14ac:dyDescent="0.25">
      <c r="A192" s="2"/>
      <c r="B192" s="2"/>
      <c r="C192" s="2"/>
      <c r="D192" s="2"/>
      <c r="E192" s="1"/>
      <c r="F192" s="1"/>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10"/>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row>
    <row r="193" spans="1:68" ht="15.75" customHeight="1" x14ac:dyDescent="0.25">
      <c r="A193" s="2"/>
      <c r="B193" s="2"/>
      <c r="C193" s="2"/>
      <c r="D193" s="2"/>
      <c r="E193" s="1"/>
      <c r="F193" s="1"/>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10"/>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row>
    <row r="194" spans="1:68" ht="15.75" customHeight="1" x14ac:dyDescent="0.25">
      <c r="A194" s="2"/>
      <c r="B194" s="2"/>
      <c r="C194" s="2"/>
      <c r="D194" s="2"/>
      <c r="E194" s="1"/>
      <c r="F194" s="1"/>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10"/>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row>
    <row r="195" spans="1:68" ht="15.75" customHeight="1" x14ac:dyDescent="0.25">
      <c r="A195" s="2"/>
      <c r="B195" s="2"/>
      <c r="C195" s="2"/>
      <c r="D195" s="2"/>
      <c r="E195" s="1"/>
      <c r="F195" s="1"/>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10"/>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row>
    <row r="196" spans="1:68" ht="15.75" customHeight="1" x14ac:dyDescent="0.25">
      <c r="A196" s="2"/>
      <c r="B196" s="2"/>
      <c r="C196" s="2"/>
      <c r="D196" s="2"/>
      <c r="E196" s="1"/>
      <c r="F196" s="1"/>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10"/>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row>
    <row r="197" spans="1:68" ht="15.75" customHeight="1" x14ac:dyDescent="0.25">
      <c r="A197" s="2"/>
      <c r="B197" s="2"/>
      <c r="C197" s="2"/>
      <c r="D197" s="2"/>
      <c r="E197" s="1"/>
      <c r="F197" s="1"/>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10"/>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row>
    <row r="198" spans="1:68" ht="15.75" customHeight="1" x14ac:dyDescent="0.25">
      <c r="A198" s="2"/>
      <c r="B198" s="2"/>
      <c r="C198" s="2"/>
      <c r="D198" s="2"/>
      <c r="E198" s="1"/>
      <c r="F198" s="1"/>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10"/>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row>
    <row r="199" spans="1:68" ht="15.75" customHeight="1" x14ac:dyDescent="0.25">
      <c r="A199" s="2"/>
      <c r="B199" s="2"/>
      <c r="C199" s="2"/>
      <c r="D199" s="2"/>
      <c r="E199" s="1"/>
      <c r="F199" s="1"/>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10"/>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row>
    <row r="200" spans="1:68" ht="15.75" customHeight="1" x14ac:dyDescent="0.25">
      <c r="A200" s="2"/>
      <c r="B200" s="2"/>
      <c r="C200" s="2"/>
      <c r="D200" s="2"/>
      <c r="E200" s="1"/>
      <c r="F200" s="1"/>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10"/>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row>
    <row r="201" spans="1:68" ht="15.75" customHeight="1" x14ac:dyDescent="0.25">
      <c r="A201" s="2"/>
      <c r="B201" s="2"/>
      <c r="C201" s="2"/>
      <c r="D201" s="2"/>
      <c r="E201" s="1"/>
      <c r="F201" s="1"/>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10"/>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row>
    <row r="202" spans="1:68" ht="15.75" customHeight="1" x14ac:dyDescent="0.25">
      <c r="A202" s="2"/>
      <c r="B202" s="2"/>
      <c r="C202" s="2"/>
      <c r="D202" s="2"/>
      <c r="E202" s="1"/>
      <c r="F202" s="1"/>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10"/>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row>
    <row r="203" spans="1:68" ht="15.75" customHeight="1" x14ac:dyDescent="0.25">
      <c r="A203" s="2"/>
      <c r="B203" s="2"/>
      <c r="C203" s="2"/>
      <c r="D203" s="2"/>
      <c r="E203" s="1"/>
      <c r="F203" s="1"/>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10"/>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row>
    <row r="204" spans="1:68" ht="15.75" customHeight="1" x14ac:dyDescent="0.25">
      <c r="A204" s="2"/>
      <c r="B204" s="2"/>
      <c r="C204" s="2"/>
      <c r="D204" s="2"/>
      <c r="E204" s="1"/>
      <c r="F204" s="1"/>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10"/>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row>
    <row r="205" spans="1:68" ht="15.75" customHeight="1" x14ac:dyDescent="0.25">
      <c r="A205" s="2"/>
      <c r="B205" s="2"/>
      <c r="C205" s="2"/>
      <c r="D205" s="2"/>
      <c r="E205" s="1"/>
      <c r="F205" s="1"/>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10"/>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row>
    <row r="206" spans="1:68" ht="15.75" customHeight="1" x14ac:dyDescent="0.25">
      <c r="A206" s="2"/>
      <c r="B206" s="2"/>
      <c r="C206" s="2"/>
      <c r="D206" s="2"/>
      <c r="E206" s="1"/>
      <c r="F206" s="1"/>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10"/>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row>
    <row r="207" spans="1:68" ht="15.75" customHeight="1" x14ac:dyDescent="0.25">
      <c r="A207" s="2"/>
      <c r="B207" s="2"/>
      <c r="C207" s="2"/>
      <c r="D207" s="2"/>
      <c r="E207" s="1"/>
      <c r="F207" s="1"/>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10"/>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row>
    <row r="208" spans="1:68" ht="15.75" customHeight="1" x14ac:dyDescent="0.25">
      <c r="A208" s="2"/>
      <c r="B208" s="2"/>
      <c r="C208" s="2"/>
      <c r="D208" s="2"/>
      <c r="E208" s="1"/>
      <c r="F208" s="1"/>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10"/>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row>
    <row r="209" spans="1:68" ht="15.75" customHeight="1" x14ac:dyDescent="0.25">
      <c r="A209" s="2"/>
      <c r="B209" s="2"/>
      <c r="C209" s="2"/>
      <c r="D209" s="2"/>
      <c r="E209" s="1"/>
      <c r="F209" s="1"/>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10"/>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row>
    <row r="210" spans="1:68" ht="15.75" customHeight="1" x14ac:dyDescent="0.25">
      <c r="A210" s="2"/>
      <c r="B210" s="2"/>
      <c r="C210" s="2"/>
      <c r="D210" s="2"/>
      <c r="E210" s="1"/>
      <c r="F210" s="1"/>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10"/>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row>
    <row r="211" spans="1:68" ht="15.75" customHeight="1" x14ac:dyDescent="0.25">
      <c r="A211" s="2"/>
      <c r="B211" s="2"/>
      <c r="C211" s="2"/>
      <c r="D211" s="2"/>
      <c r="E211" s="1"/>
      <c r="F211" s="1"/>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10"/>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row>
    <row r="212" spans="1:68" ht="15.75" customHeight="1" x14ac:dyDescent="0.25">
      <c r="A212" s="2"/>
      <c r="B212" s="2"/>
      <c r="C212" s="2"/>
      <c r="D212" s="2"/>
      <c r="E212" s="1"/>
      <c r="F212" s="1"/>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10"/>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row>
    <row r="213" spans="1:68" ht="15.75" customHeight="1" x14ac:dyDescent="0.25">
      <c r="A213" s="2"/>
      <c r="B213" s="2"/>
      <c r="C213" s="2"/>
      <c r="D213" s="2"/>
      <c r="E213" s="1"/>
      <c r="F213" s="1"/>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10"/>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row>
    <row r="214" spans="1:68" ht="15.75" customHeight="1" x14ac:dyDescent="0.25">
      <c r="A214" s="2"/>
      <c r="B214" s="2"/>
      <c r="C214" s="2"/>
      <c r="D214" s="2"/>
      <c r="E214" s="1"/>
      <c r="F214" s="1"/>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10"/>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row>
    <row r="215" spans="1:68" ht="15.75" customHeight="1" x14ac:dyDescent="0.25">
      <c r="A215" s="2"/>
      <c r="B215" s="2"/>
      <c r="C215" s="2"/>
      <c r="D215" s="2"/>
      <c r="E215" s="1"/>
      <c r="F215" s="1"/>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10"/>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row>
    <row r="216" spans="1:68" ht="15.75" customHeight="1" x14ac:dyDescent="0.25">
      <c r="A216" s="2"/>
      <c r="B216" s="2"/>
      <c r="C216" s="2"/>
      <c r="D216" s="2"/>
      <c r="E216" s="1"/>
      <c r="F216" s="1"/>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10"/>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row>
    <row r="217" spans="1:68" ht="15.75" customHeight="1" x14ac:dyDescent="0.25">
      <c r="A217" s="2"/>
      <c r="B217" s="2"/>
      <c r="C217" s="2"/>
      <c r="D217" s="2"/>
      <c r="E217" s="1"/>
      <c r="F217" s="1"/>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10"/>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row>
    <row r="218" spans="1:68" ht="15.75" customHeight="1" x14ac:dyDescent="0.25">
      <c r="A218" s="2"/>
      <c r="B218" s="2"/>
      <c r="C218" s="2"/>
      <c r="D218" s="2"/>
      <c r="E218" s="1"/>
      <c r="F218" s="1"/>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10"/>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row>
    <row r="219" spans="1:68" ht="15.75" customHeight="1" x14ac:dyDescent="0.25">
      <c r="A219" s="2"/>
      <c r="B219" s="2"/>
      <c r="C219" s="2"/>
      <c r="D219" s="2"/>
      <c r="E219" s="1"/>
      <c r="F219" s="1"/>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10"/>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row>
    <row r="220" spans="1:68" ht="15.75" customHeight="1" x14ac:dyDescent="0.25">
      <c r="A220" s="2"/>
      <c r="B220" s="2"/>
      <c r="C220" s="2"/>
      <c r="D220" s="2"/>
      <c r="E220" s="1"/>
      <c r="F220" s="1"/>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10"/>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row>
    <row r="221" spans="1:68" ht="15.75" customHeight="1" x14ac:dyDescent="0.25">
      <c r="A221" s="2"/>
      <c r="B221" s="2"/>
      <c r="C221" s="2"/>
      <c r="D221" s="2"/>
      <c r="E221" s="1"/>
      <c r="F221" s="1"/>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10"/>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row>
    <row r="222" spans="1:68" ht="15.75" customHeight="1" x14ac:dyDescent="0.25">
      <c r="A222" s="2"/>
      <c r="B222" s="2"/>
      <c r="C222" s="2"/>
      <c r="D222" s="2"/>
      <c r="E222" s="1"/>
      <c r="F222" s="1"/>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10"/>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row>
    <row r="223" spans="1:68" ht="15.75" customHeight="1" x14ac:dyDescent="0.25">
      <c r="A223" s="2"/>
      <c r="B223" s="2"/>
      <c r="C223" s="2"/>
      <c r="D223" s="2"/>
      <c r="E223" s="1"/>
      <c r="F223" s="1"/>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10"/>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row>
    <row r="224" spans="1:68" ht="15.75" customHeight="1" x14ac:dyDescent="0.25">
      <c r="A224" s="2"/>
      <c r="B224" s="2"/>
      <c r="C224" s="2"/>
      <c r="D224" s="2"/>
      <c r="E224" s="1"/>
      <c r="F224" s="1"/>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10"/>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row>
    <row r="225" spans="1:68" ht="15.75" customHeight="1" x14ac:dyDescent="0.25">
      <c r="A225" s="2"/>
      <c r="B225" s="2"/>
      <c r="C225" s="2"/>
      <c r="D225" s="2"/>
      <c r="E225" s="1"/>
      <c r="F225" s="1"/>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10"/>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row>
    <row r="226" spans="1:68" ht="15.75" customHeight="1" x14ac:dyDescent="0.25">
      <c r="A226" s="2"/>
      <c r="B226" s="2"/>
      <c r="C226" s="2"/>
      <c r="D226" s="2"/>
      <c r="E226" s="1"/>
      <c r="F226" s="1"/>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10"/>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row>
    <row r="227" spans="1:68" ht="15.75" customHeight="1" x14ac:dyDescent="0.25">
      <c r="A227" s="2"/>
      <c r="B227" s="2"/>
      <c r="C227" s="2"/>
      <c r="D227" s="2"/>
      <c r="E227" s="1"/>
      <c r="F227" s="1"/>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10"/>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row>
    <row r="228" spans="1:68" ht="15.75" customHeight="1" x14ac:dyDescent="0.25">
      <c r="A228" s="2"/>
      <c r="B228" s="2"/>
      <c r="C228" s="2"/>
      <c r="D228" s="2"/>
      <c r="E228" s="1"/>
      <c r="F228" s="1"/>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10"/>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row>
    <row r="229" spans="1:68" ht="15.75" customHeight="1" x14ac:dyDescent="0.25">
      <c r="A229" s="2"/>
      <c r="B229" s="2"/>
      <c r="C229" s="2"/>
      <c r="D229" s="2"/>
      <c r="E229" s="1"/>
      <c r="F229" s="1"/>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10"/>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row>
    <row r="230" spans="1:68" ht="15.75" customHeight="1" x14ac:dyDescent="0.25">
      <c r="A230" s="2"/>
      <c r="B230" s="2"/>
      <c r="C230" s="2"/>
      <c r="D230" s="2"/>
      <c r="E230" s="1"/>
      <c r="F230" s="1"/>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10"/>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row>
    <row r="231" spans="1:68" ht="15.75" customHeight="1" x14ac:dyDescent="0.25">
      <c r="A231" s="2"/>
      <c r="B231" s="2"/>
      <c r="C231" s="2"/>
      <c r="D231" s="2"/>
      <c r="E231" s="1"/>
      <c r="F231" s="1"/>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10"/>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row>
    <row r="232" spans="1:68" ht="15.75" customHeight="1" x14ac:dyDescent="0.25">
      <c r="A232" s="2"/>
      <c r="B232" s="2"/>
      <c r="C232" s="2"/>
      <c r="D232" s="2"/>
      <c r="E232" s="1"/>
      <c r="F232" s="1"/>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10"/>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row>
    <row r="233" spans="1:68" ht="15.75" customHeight="1" x14ac:dyDescent="0.25">
      <c r="A233" s="2"/>
      <c r="B233" s="2"/>
      <c r="C233" s="2"/>
      <c r="D233" s="2"/>
      <c r="E233" s="1"/>
      <c r="F233" s="1"/>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10"/>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row>
    <row r="234" spans="1:68" ht="15.75" customHeight="1" x14ac:dyDescent="0.25">
      <c r="A234" s="2"/>
      <c r="B234" s="2"/>
      <c r="C234" s="2"/>
      <c r="D234" s="2"/>
      <c r="E234" s="1"/>
      <c r="F234" s="1"/>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10"/>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row>
    <row r="235" spans="1:68" ht="15.75" customHeight="1" x14ac:dyDescent="0.25">
      <c r="A235" s="2"/>
      <c r="B235" s="2"/>
      <c r="C235" s="2"/>
      <c r="D235" s="2"/>
      <c r="E235" s="1"/>
      <c r="F235" s="1"/>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10"/>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row>
    <row r="236" spans="1:68" ht="15.75" customHeight="1" x14ac:dyDescent="0.25">
      <c r="A236" s="2"/>
      <c r="B236" s="2"/>
      <c r="C236" s="2"/>
      <c r="D236" s="2"/>
      <c r="E236" s="1"/>
      <c r="F236" s="1"/>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10"/>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row>
    <row r="237" spans="1:68" ht="15.75" customHeight="1" x14ac:dyDescent="0.25">
      <c r="A237" s="2"/>
      <c r="B237" s="2"/>
      <c r="C237" s="2"/>
      <c r="D237" s="2"/>
      <c r="E237" s="1"/>
      <c r="F237" s="1"/>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10"/>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row>
    <row r="238" spans="1:68" ht="15.75" customHeight="1" x14ac:dyDescent="0.25">
      <c r="A238" s="2"/>
      <c r="B238" s="2"/>
      <c r="C238" s="2"/>
      <c r="D238" s="2"/>
      <c r="E238" s="1"/>
      <c r="F238" s="1"/>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10"/>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row>
    <row r="239" spans="1:68" ht="15.75" customHeight="1" x14ac:dyDescent="0.25">
      <c r="A239" s="2"/>
      <c r="B239" s="2"/>
      <c r="C239" s="2"/>
      <c r="D239" s="2"/>
      <c r="E239" s="1"/>
      <c r="F239" s="1"/>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10"/>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row>
    <row r="240" spans="1:68" ht="15.75" customHeight="1" x14ac:dyDescent="0.25">
      <c r="A240" s="2"/>
      <c r="B240" s="2"/>
      <c r="C240" s="2"/>
      <c r="D240" s="2"/>
      <c r="E240" s="1"/>
      <c r="F240" s="1"/>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10"/>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row>
    <row r="241" spans="1:68" ht="15.75" customHeight="1" x14ac:dyDescent="0.25">
      <c r="A241" s="2"/>
      <c r="B241" s="2"/>
      <c r="C241" s="2"/>
      <c r="D241" s="2"/>
      <c r="E241" s="1"/>
      <c r="F241" s="1"/>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10"/>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row>
    <row r="242" spans="1:68" ht="15.75" customHeight="1" x14ac:dyDescent="0.25">
      <c r="A242" s="2"/>
      <c r="B242" s="2"/>
      <c r="C242" s="2"/>
      <c r="D242" s="2"/>
      <c r="E242" s="1"/>
      <c r="F242" s="1"/>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10"/>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row>
    <row r="243" spans="1:68" ht="15.75" customHeight="1" x14ac:dyDescent="0.25">
      <c r="A243" s="2"/>
      <c r="B243" s="2"/>
      <c r="C243" s="2"/>
      <c r="D243" s="2"/>
      <c r="E243" s="1"/>
      <c r="F243" s="1"/>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10"/>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row>
    <row r="244" spans="1:68" ht="15.75" customHeight="1" x14ac:dyDescent="0.25">
      <c r="A244" s="2"/>
      <c r="B244" s="2"/>
      <c r="C244" s="2"/>
      <c r="D244" s="2"/>
      <c r="E244" s="1"/>
      <c r="F244" s="1"/>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10"/>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row>
    <row r="245" spans="1:68" ht="15.75" customHeight="1" x14ac:dyDescent="0.25">
      <c r="A245" s="2"/>
      <c r="B245" s="2"/>
      <c r="C245" s="2"/>
      <c r="D245" s="2"/>
      <c r="E245" s="1"/>
      <c r="F245" s="1"/>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10"/>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row>
    <row r="246" spans="1:68" ht="15.75" customHeight="1" x14ac:dyDescent="0.25">
      <c r="A246" s="2"/>
      <c r="B246" s="2"/>
      <c r="C246" s="2"/>
      <c r="D246" s="2"/>
      <c r="E246" s="1"/>
      <c r="F246" s="1"/>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10"/>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row>
    <row r="247" spans="1:68" ht="15.75" customHeight="1" x14ac:dyDescent="0.25">
      <c r="A247" s="2"/>
      <c r="B247" s="2"/>
      <c r="C247" s="2"/>
      <c r="D247" s="2"/>
      <c r="E247" s="1"/>
      <c r="F247" s="1"/>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10"/>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row>
    <row r="248" spans="1:68" ht="15.75" customHeight="1" x14ac:dyDescent="0.25">
      <c r="A248" s="2"/>
      <c r="B248" s="2"/>
      <c r="C248" s="2"/>
      <c r="D248" s="2"/>
      <c r="E248" s="1"/>
      <c r="F248" s="1"/>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10"/>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row>
    <row r="249" spans="1:68" ht="15.75" customHeight="1" x14ac:dyDescent="0.25">
      <c r="A249" s="2"/>
      <c r="B249" s="2"/>
      <c r="C249" s="2"/>
      <c r="D249" s="2"/>
      <c r="E249" s="1"/>
      <c r="F249" s="1"/>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10"/>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row>
    <row r="250" spans="1:68" ht="15.75" customHeight="1" x14ac:dyDescent="0.25">
      <c r="A250" s="2"/>
      <c r="B250" s="2"/>
      <c r="C250" s="2"/>
      <c r="D250" s="2"/>
      <c r="E250" s="1"/>
      <c r="F250" s="1"/>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10"/>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row>
    <row r="251" spans="1:68" ht="15.75" customHeight="1" x14ac:dyDescent="0.25">
      <c r="A251" s="2"/>
      <c r="B251" s="2"/>
      <c r="C251" s="2"/>
      <c r="D251" s="2"/>
      <c r="E251" s="1"/>
      <c r="F251" s="1"/>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10"/>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row>
    <row r="252" spans="1:68" ht="15.75" customHeight="1" x14ac:dyDescent="0.25">
      <c r="A252" s="2"/>
      <c r="B252" s="2"/>
      <c r="C252" s="2"/>
      <c r="D252" s="2"/>
      <c r="E252" s="1"/>
      <c r="F252" s="1"/>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10"/>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row>
    <row r="253" spans="1:68" ht="15.75" customHeight="1" x14ac:dyDescent="0.25">
      <c r="A253" s="2"/>
      <c r="B253" s="2"/>
      <c r="C253" s="2"/>
      <c r="D253" s="2"/>
      <c r="E253" s="1"/>
      <c r="F253" s="1"/>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10"/>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row>
    <row r="254" spans="1:68" ht="15.75" customHeight="1" x14ac:dyDescent="0.25">
      <c r="A254" s="2"/>
      <c r="B254" s="2"/>
      <c r="C254" s="2"/>
      <c r="D254" s="2"/>
      <c r="E254" s="1"/>
      <c r="F254" s="1"/>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10"/>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row>
    <row r="255" spans="1:68" ht="15.75" customHeight="1" x14ac:dyDescent="0.25">
      <c r="A255" s="2"/>
      <c r="B255" s="2"/>
      <c r="C255" s="2"/>
      <c r="D255" s="2"/>
      <c r="E255" s="1"/>
      <c r="F255" s="1"/>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10"/>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row>
    <row r="256" spans="1:68" ht="15.75" customHeight="1" x14ac:dyDescent="0.25">
      <c r="A256" s="2"/>
      <c r="B256" s="2"/>
      <c r="C256" s="2"/>
      <c r="D256" s="2"/>
      <c r="E256" s="1"/>
      <c r="F256" s="1"/>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10"/>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row>
    <row r="257" spans="1:68" ht="15.75" customHeight="1" x14ac:dyDescent="0.25">
      <c r="A257" s="2"/>
      <c r="B257" s="2"/>
      <c r="C257" s="2"/>
      <c r="D257" s="2"/>
      <c r="E257" s="1"/>
      <c r="F257" s="1"/>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10"/>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row>
    <row r="258" spans="1:68" ht="15.75" customHeight="1" x14ac:dyDescent="0.25">
      <c r="A258" s="2"/>
      <c r="B258" s="2"/>
      <c r="C258" s="2"/>
      <c r="D258" s="2"/>
      <c r="E258" s="1"/>
      <c r="F258" s="1"/>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10"/>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row>
    <row r="259" spans="1:68" ht="15.75" customHeight="1" x14ac:dyDescent="0.25">
      <c r="A259" s="2"/>
      <c r="B259" s="2"/>
      <c r="C259" s="2"/>
      <c r="D259" s="2"/>
      <c r="E259" s="1"/>
      <c r="F259" s="1"/>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10"/>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row>
    <row r="260" spans="1:68" ht="15.75" customHeight="1" x14ac:dyDescent="0.25">
      <c r="A260" s="2"/>
      <c r="B260" s="2"/>
      <c r="C260" s="2"/>
      <c r="D260" s="2"/>
      <c r="E260" s="1"/>
      <c r="F260" s="1"/>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10"/>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row>
    <row r="261" spans="1:68" ht="15.75" customHeight="1" x14ac:dyDescent="0.25">
      <c r="A261" s="2"/>
      <c r="B261" s="2"/>
      <c r="C261" s="2"/>
      <c r="D261" s="2"/>
      <c r="E261" s="1"/>
      <c r="F261" s="1"/>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10"/>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row>
    <row r="262" spans="1:68" ht="15.75" customHeight="1" x14ac:dyDescent="0.25">
      <c r="A262" s="2"/>
      <c r="B262" s="2"/>
      <c r="C262" s="2"/>
      <c r="D262" s="2"/>
      <c r="E262" s="1"/>
      <c r="F262" s="1"/>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10"/>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row>
    <row r="263" spans="1:68" ht="15.75" customHeight="1" x14ac:dyDescent="0.25">
      <c r="A263" s="2"/>
      <c r="B263" s="2"/>
      <c r="C263" s="2"/>
      <c r="D263" s="2"/>
      <c r="E263" s="1"/>
      <c r="F263" s="1"/>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10"/>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row>
    <row r="264" spans="1:68" ht="15.75" customHeight="1" x14ac:dyDescent="0.25">
      <c r="A264" s="2"/>
      <c r="B264" s="2"/>
      <c r="C264" s="2"/>
      <c r="D264" s="2"/>
      <c r="E264" s="1"/>
      <c r="F264" s="1"/>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10"/>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row>
    <row r="265" spans="1:68" ht="15.75" customHeight="1" x14ac:dyDescent="0.25">
      <c r="A265" s="2"/>
      <c r="B265" s="2"/>
      <c r="C265" s="2"/>
      <c r="D265" s="2"/>
      <c r="E265" s="1"/>
      <c r="F265" s="1"/>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10"/>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row>
    <row r="266" spans="1:68" ht="15.75" customHeight="1" x14ac:dyDescent="0.25">
      <c r="A266" s="2"/>
      <c r="B266" s="2"/>
      <c r="C266" s="2"/>
      <c r="D266" s="2"/>
      <c r="E266" s="1"/>
      <c r="F266" s="1"/>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10"/>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row>
    <row r="267" spans="1:68" ht="15.75" customHeight="1" x14ac:dyDescent="0.25">
      <c r="A267" s="2"/>
      <c r="B267" s="2"/>
      <c r="C267" s="2"/>
      <c r="D267" s="2"/>
      <c r="E267" s="1"/>
      <c r="F267" s="1"/>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10"/>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row>
    <row r="268" spans="1:68" ht="15.75" customHeight="1" x14ac:dyDescent="0.25">
      <c r="A268" s="2"/>
      <c r="B268" s="2"/>
      <c r="C268" s="2"/>
      <c r="D268" s="2"/>
      <c r="E268" s="1"/>
      <c r="F268" s="1"/>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10"/>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row>
    <row r="269" spans="1:68" ht="15.75" customHeight="1" x14ac:dyDescent="0.25">
      <c r="A269" s="2"/>
      <c r="B269" s="2"/>
      <c r="C269" s="2"/>
      <c r="D269" s="2"/>
      <c r="E269" s="1"/>
      <c r="F269" s="1"/>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10"/>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row>
    <row r="270" spans="1:68" ht="15.75" customHeight="1" x14ac:dyDescent="0.25">
      <c r="A270" s="2"/>
      <c r="B270" s="2"/>
      <c r="C270" s="2"/>
      <c r="D270" s="2"/>
      <c r="E270" s="1"/>
      <c r="F270" s="1"/>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10"/>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row>
    <row r="271" spans="1:68" ht="15.75" customHeight="1" x14ac:dyDescent="0.25">
      <c r="A271" s="2"/>
      <c r="B271" s="2"/>
      <c r="C271" s="2"/>
      <c r="D271" s="2"/>
      <c r="E271" s="1"/>
      <c r="F271" s="1"/>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10"/>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row>
    <row r="272" spans="1:68" ht="15.75" customHeight="1" x14ac:dyDescent="0.25">
      <c r="A272" s="2"/>
      <c r="B272" s="2"/>
      <c r="C272" s="2"/>
      <c r="D272" s="2"/>
      <c r="E272" s="1"/>
      <c r="F272" s="1"/>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10"/>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row>
    <row r="273" spans="1:68" ht="15.75" customHeight="1" x14ac:dyDescent="0.25">
      <c r="A273" s="2"/>
      <c r="B273" s="2"/>
      <c r="C273" s="2"/>
      <c r="D273" s="2"/>
      <c r="E273" s="1"/>
      <c r="F273" s="1"/>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10"/>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row>
    <row r="274" spans="1:68" ht="15.75" customHeight="1" x14ac:dyDescent="0.25">
      <c r="A274" s="2"/>
      <c r="B274" s="2"/>
      <c r="C274" s="2"/>
      <c r="D274" s="2"/>
      <c r="E274" s="1"/>
      <c r="F274" s="1"/>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10"/>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row>
    <row r="275" spans="1:68" ht="15.75" customHeight="1" x14ac:dyDescent="0.25">
      <c r="A275" s="2"/>
      <c r="B275" s="2"/>
      <c r="C275" s="2"/>
      <c r="D275" s="2"/>
      <c r="E275" s="1"/>
      <c r="F275" s="1"/>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10"/>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row>
    <row r="276" spans="1:68" ht="15.75" customHeight="1" x14ac:dyDescent="0.25">
      <c r="A276" s="2"/>
      <c r="B276" s="2"/>
      <c r="C276" s="2"/>
      <c r="D276" s="2"/>
      <c r="E276" s="1"/>
      <c r="F276" s="1"/>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10"/>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row>
    <row r="277" spans="1:68" ht="15.75" customHeight="1" x14ac:dyDescent="0.25">
      <c r="A277" s="2"/>
      <c r="B277" s="2"/>
      <c r="C277" s="2"/>
      <c r="D277" s="2"/>
      <c r="E277" s="1"/>
      <c r="F277" s="1"/>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10"/>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row>
    <row r="278" spans="1:68" ht="15.75" customHeight="1" x14ac:dyDescent="0.25">
      <c r="A278" s="2"/>
      <c r="B278" s="2"/>
      <c r="C278" s="2"/>
      <c r="D278" s="2"/>
      <c r="E278" s="1"/>
      <c r="F278" s="1"/>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10"/>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row>
    <row r="279" spans="1:68" ht="15.75" customHeight="1" x14ac:dyDescent="0.25">
      <c r="A279" s="2"/>
      <c r="B279" s="2"/>
      <c r="C279" s="2"/>
      <c r="D279" s="2"/>
      <c r="E279" s="1"/>
      <c r="F279" s="1"/>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10"/>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row>
    <row r="280" spans="1:68" ht="15.75" customHeight="1" x14ac:dyDescent="0.25">
      <c r="A280" s="2"/>
      <c r="B280" s="2"/>
      <c r="C280" s="2"/>
      <c r="D280" s="2"/>
      <c r="E280" s="1"/>
      <c r="F280" s="1"/>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10"/>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row>
    <row r="281" spans="1:68" ht="15.75" customHeight="1" x14ac:dyDescent="0.25">
      <c r="A281" s="2"/>
      <c r="B281" s="2"/>
      <c r="C281" s="2"/>
      <c r="D281" s="2"/>
      <c r="E281" s="1"/>
      <c r="F281" s="1"/>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10"/>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row>
    <row r="282" spans="1:68" ht="15.75" customHeight="1" x14ac:dyDescent="0.25">
      <c r="A282" s="2"/>
      <c r="B282" s="2"/>
      <c r="C282" s="2"/>
      <c r="D282" s="2"/>
      <c r="E282" s="1"/>
      <c r="F282" s="1"/>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10"/>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row>
    <row r="283" spans="1:68" ht="15.75" customHeight="1" x14ac:dyDescent="0.25">
      <c r="A283" s="2"/>
      <c r="B283" s="2"/>
      <c r="C283" s="2"/>
      <c r="D283" s="2"/>
      <c r="E283" s="1"/>
      <c r="F283" s="1"/>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10"/>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row>
    <row r="284" spans="1:68" ht="15.75" customHeight="1" x14ac:dyDescent="0.25">
      <c r="A284" s="2"/>
      <c r="B284" s="2"/>
      <c r="C284" s="2"/>
      <c r="D284" s="2"/>
      <c r="E284" s="1"/>
      <c r="F284" s="1"/>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10"/>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row>
    <row r="285" spans="1:68" ht="15.75" customHeight="1" x14ac:dyDescent="0.25">
      <c r="A285" s="2"/>
      <c r="B285" s="2"/>
      <c r="C285" s="2"/>
      <c r="D285" s="2"/>
      <c r="E285" s="1"/>
      <c r="F285" s="1"/>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10"/>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row>
    <row r="286" spans="1:68" ht="15.75" customHeight="1" x14ac:dyDescent="0.25">
      <c r="A286" s="2"/>
      <c r="B286" s="2"/>
      <c r="C286" s="2"/>
      <c r="D286" s="2"/>
      <c r="E286" s="1"/>
      <c r="F286" s="1"/>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10"/>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row>
    <row r="287" spans="1:68" ht="15.75" customHeight="1" x14ac:dyDescent="0.25">
      <c r="A287" s="2"/>
      <c r="B287" s="2"/>
      <c r="C287" s="2"/>
      <c r="D287" s="2"/>
      <c r="E287" s="1"/>
      <c r="F287" s="1"/>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10"/>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row>
    <row r="288" spans="1:68" ht="15.75" customHeight="1" x14ac:dyDescent="0.25">
      <c r="A288" s="2"/>
      <c r="B288" s="2"/>
      <c r="C288" s="2"/>
      <c r="D288" s="2"/>
      <c r="E288" s="1"/>
      <c r="F288" s="1"/>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10"/>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row>
    <row r="289" spans="1:68" ht="15.75" customHeight="1" x14ac:dyDescent="0.25">
      <c r="A289" s="2"/>
      <c r="B289" s="2"/>
      <c r="C289" s="2"/>
      <c r="D289" s="2"/>
      <c r="E289" s="1"/>
      <c r="F289" s="1"/>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10"/>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row>
    <row r="290" spans="1:68" ht="15.75" customHeight="1" x14ac:dyDescent="0.25">
      <c r="A290" s="2"/>
      <c r="B290" s="2"/>
      <c r="C290" s="2"/>
      <c r="D290" s="2"/>
      <c r="E290" s="1"/>
      <c r="F290" s="1"/>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10"/>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row>
    <row r="291" spans="1:68" ht="15.75" customHeight="1" x14ac:dyDescent="0.25">
      <c r="A291" s="2"/>
      <c r="B291" s="2"/>
      <c r="C291" s="2"/>
      <c r="D291" s="2"/>
      <c r="E291" s="1"/>
      <c r="F291" s="1"/>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10"/>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row>
    <row r="292" spans="1:68" ht="15.75" customHeight="1" x14ac:dyDescent="0.25">
      <c r="A292" s="2"/>
      <c r="B292" s="2"/>
      <c r="C292" s="2"/>
      <c r="D292" s="2"/>
      <c r="E292" s="1"/>
      <c r="F292" s="1"/>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10"/>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row>
    <row r="293" spans="1:68" ht="15.75" customHeight="1" x14ac:dyDescent="0.25">
      <c r="A293" s="2"/>
      <c r="B293" s="2"/>
      <c r="C293" s="2"/>
      <c r="D293" s="2"/>
      <c r="E293" s="1"/>
      <c r="F293" s="1"/>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10"/>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row>
    <row r="294" spans="1:68" ht="15.75" customHeight="1" x14ac:dyDescent="0.25">
      <c r="A294" s="2"/>
      <c r="B294" s="2"/>
      <c r="C294" s="2"/>
      <c r="D294" s="2"/>
      <c r="E294" s="1"/>
      <c r="F294" s="1"/>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10"/>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row>
    <row r="295" spans="1:68" ht="15.75" customHeight="1" x14ac:dyDescent="0.25">
      <c r="A295" s="2"/>
      <c r="B295" s="2"/>
      <c r="C295" s="2"/>
      <c r="D295" s="2"/>
      <c r="E295" s="1"/>
      <c r="F295" s="1"/>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10"/>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row>
    <row r="296" spans="1:68" ht="15.75" customHeight="1" x14ac:dyDescent="0.25">
      <c r="A296" s="2"/>
      <c r="B296" s="2"/>
      <c r="C296" s="2"/>
      <c r="D296" s="2"/>
      <c r="E296" s="1"/>
      <c r="F296" s="1"/>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10"/>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row>
    <row r="297" spans="1:68" ht="15.75" customHeight="1" x14ac:dyDescent="0.25">
      <c r="A297" s="2"/>
      <c r="B297" s="2"/>
      <c r="C297" s="2"/>
      <c r="D297" s="2"/>
      <c r="E297" s="1"/>
      <c r="F297" s="1"/>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10"/>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row>
    <row r="298" spans="1:68" ht="15.75" customHeight="1" x14ac:dyDescent="0.25">
      <c r="A298" s="2"/>
      <c r="B298" s="2"/>
      <c r="C298" s="2"/>
      <c r="D298" s="2"/>
      <c r="E298" s="1"/>
      <c r="F298" s="1"/>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10"/>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row>
    <row r="299" spans="1:68" ht="15.75" customHeight="1" x14ac:dyDescent="0.25">
      <c r="A299" s="2"/>
      <c r="B299" s="2"/>
      <c r="C299" s="2"/>
      <c r="D299" s="2"/>
      <c r="E299" s="1"/>
      <c r="F299" s="1"/>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10"/>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row>
    <row r="300" spans="1:68" ht="15.75" customHeight="1" x14ac:dyDescent="0.25">
      <c r="A300" s="2"/>
      <c r="B300" s="2"/>
      <c r="C300" s="2"/>
      <c r="D300" s="2"/>
      <c r="E300" s="1"/>
      <c r="F300" s="1"/>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10"/>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row>
    <row r="301" spans="1:68" ht="15.75" customHeight="1" x14ac:dyDescent="0.25">
      <c r="A301" s="2"/>
      <c r="B301" s="2"/>
      <c r="C301" s="2"/>
      <c r="D301" s="2"/>
      <c r="E301" s="1"/>
      <c r="F301" s="1"/>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10"/>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row>
    <row r="302" spans="1:68" ht="15.75" customHeight="1" x14ac:dyDescent="0.25">
      <c r="A302" s="2"/>
      <c r="B302" s="2"/>
      <c r="C302" s="2"/>
      <c r="D302" s="2"/>
      <c r="E302" s="1"/>
      <c r="F302" s="1"/>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10"/>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row>
    <row r="303" spans="1:68" ht="15.75" customHeight="1" x14ac:dyDescent="0.25">
      <c r="A303" s="2"/>
      <c r="B303" s="2"/>
      <c r="C303" s="2"/>
      <c r="D303" s="2"/>
      <c r="E303" s="1"/>
      <c r="F303" s="1"/>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10"/>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row>
    <row r="304" spans="1:68" ht="15.75" customHeight="1" x14ac:dyDescent="0.25">
      <c r="A304" s="2"/>
      <c r="B304" s="2"/>
      <c r="C304" s="2"/>
      <c r="D304" s="2"/>
      <c r="E304" s="1"/>
      <c r="F304" s="1"/>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10"/>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row>
    <row r="305" spans="1:68" ht="15.75" customHeight="1" x14ac:dyDescent="0.25">
      <c r="A305" s="2"/>
      <c r="B305" s="2"/>
      <c r="C305" s="2"/>
      <c r="D305" s="2"/>
      <c r="E305" s="1"/>
      <c r="F305" s="1"/>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10"/>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row>
    <row r="306" spans="1:68" ht="15.75" customHeight="1" x14ac:dyDescent="0.25">
      <c r="A306" s="2"/>
      <c r="B306" s="2"/>
      <c r="C306" s="2"/>
      <c r="D306" s="2"/>
      <c r="E306" s="1"/>
      <c r="F306" s="1"/>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10"/>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row>
    <row r="307" spans="1:68" ht="15.75" customHeight="1" x14ac:dyDescent="0.25">
      <c r="A307" s="2"/>
      <c r="B307" s="2"/>
      <c r="C307" s="2"/>
      <c r="D307" s="2"/>
      <c r="E307" s="1"/>
      <c r="F307" s="1"/>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10"/>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row>
    <row r="308" spans="1:68" ht="15.75" customHeight="1" x14ac:dyDescent="0.25">
      <c r="A308" s="2"/>
      <c r="B308" s="2"/>
      <c r="C308" s="2"/>
      <c r="D308" s="2"/>
      <c r="E308" s="1"/>
      <c r="F308" s="1"/>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10"/>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row>
    <row r="309" spans="1:68" ht="15.75" customHeight="1" x14ac:dyDescent="0.25">
      <c r="A309" s="2"/>
      <c r="B309" s="2"/>
      <c r="C309" s="2"/>
      <c r="D309" s="2"/>
      <c r="E309" s="1"/>
      <c r="F309" s="1"/>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10"/>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row>
    <row r="310" spans="1:68" ht="15.75" customHeight="1" x14ac:dyDescent="0.25">
      <c r="A310" s="2"/>
      <c r="B310" s="2"/>
      <c r="C310" s="2"/>
      <c r="D310" s="2"/>
      <c r="E310" s="1"/>
      <c r="F310" s="1"/>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10"/>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row>
    <row r="311" spans="1:68" ht="15.75" customHeight="1" x14ac:dyDescent="0.25">
      <c r="A311" s="2"/>
      <c r="B311" s="2"/>
      <c r="C311" s="2"/>
      <c r="D311" s="2"/>
      <c r="E311" s="1"/>
      <c r="F311" s="1"/>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10"/>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row>
    <row r="312" spans="1:68" ht="15.75" customHeight="1" x14ac:dyDescent="0.25">
      <c r="A312" s="2"/>
      <c r="B312" s="2"/>
      <c r="C312" s="2"/>
      <c r="D312" s="2"/>
      <c r="E312" s="1"/>
      <c r="F312" s="1"/>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10"/>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row>
    <row r="313" spans="1:68" ht="15.75" customHeight="1" x14ac:dyDescent="0.25">
      <c r="A313" s="2"/>
      <c r="B313" s="2"/>
      <c r="C313" s="2"/>
      <c r="D313" s="2"/>
      <c r="E313" s="1"/>
      <c r="F313" s="1"/>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10"/>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row>
    <row r="314" spans="1:68" ht="15.75" customHeight="1" x14ac:dyDescent="0.25">
      <c r="A314" s="2"/>
      <c r="B314" s="2"/>
      <c r="C314" s="2"/>
      <c r="D314" s="2"/>
      <c r="E314" s="1"/>
      <c r="F314" s="1"/>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10"/>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row>
    <row r="315" spans="1:68" ht="15.75" customHeight="1" x14ac:dyDescent="0.25">
      <c r="A315" s="2"/>
      <c r="B315" s="2"/>
      <c r="C315" s="2"/>
      <c r="D315" s="2"/>
      <c r="E315" s="1"/>
      <c r="F315" s="1"/>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10"/>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row>
    <row r="316" spans="1:68" ht="15.75" customHeight="1" x14ac:dyDescent="0.25">
      <c r="A316" s="2"/>
      <c r="B316" s="2"/>
      <c r="C316" s="2"/>
      <c r="D316" s="2"/>
      <c r="E316" s="1"/>
      <c r="F316" s="1"/>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10"/>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row>
    <row r="317" spans="1:68" ht="15.75" customHeight="1" x14ac:dyDescent="0.25">
      <c r="A317" s="2"/>
      <c r="B317" s="2"/>
      <c r="C317" s="2"/>
      <c r="D317" s="2"/>
      <c r="E317" s="1"/>
      <c r="F317" s="1"/>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10"/>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row>
    <row r="318" spans="1:68" ht="15.75" customHeight="1" x14ac:dyDescent="0.25">
      <c r="A318" s="2"/>
      <c r="B318" s="2"/>
      <c r="C318" s="2"/>
      <c r="D318" s="2"/>
      <c r="E318" s="1"/>
      <c r="F318" s="1"/>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10"/>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row>
    <row r="319" spans="1:68" ht="15.75" customHeight="1" x14ac:dyDescent="0.25">
      <c r="A319" s="2"/>
      <c r="B319" s="2"/>
      <c r="C319" s="2"/>
      <c r="D319" s="2"/>
      <c r="E319" s="1"/>
      <c r="F319" s="1"/>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10"/>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row>
    <row r="320" spans="1:68" ht="15.75" customHeight="1" x14ac:dyDescent="0.25">
      <c r="A320" s="2"/>
      <c r="B320" s="2"/>
      <c r="C320" s="2"/>
      <c r="D320" s="2"/>
      <c r="E320" s="1"/>
      <c r="F320" s="1"/>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10"/>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row>
    <row r="321" spans="1:68" ht="15.75" customHeight="1" x14ac:dyDescent="0.25">
      <c r="A321" s="2"/>
      <c r="B321" s="2"/>
      <c r="C321" s="2"/>
      <c r="D321" s="2"/>
      <c r="E321" s="1"/>
      <c r="F321" s="1"/>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10"/>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row>
    <row r="322" spans="1:68" ht="15.75" customHeight="1" x14ac:dyDescent="0.25">
      <c r="A322" s="2"/>
      <c r="B322" s="2"/>
      <c r="C322" s="2"/>
      <c r="D322" s="2"/>
      <c r="E322" s="1"/>
      <c r="F322" s="1"/>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10"/>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row>
    <row r="323" spans="1:68" ht="15.75" customHeight="1" x14ac:dyDescent="0.25">
      <c r="A323" s="2"/>
      <c r="B323" s="2"/>
      <c r="C323" s="2"/>
      <c r="D323" s="2"/>
      <c r="E323" s="1"/>
      <c r="F323" s="1"/>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10"/>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row>
    <row r="324" spans="1:68" ht="15.75" customHeight="1" x14ac:dyDescent="0.25">
      <c r="A324" s="2"/>
      <c r="B324" s="2"/>
      <c r="C324" s="2"/>
      <c r="D324" s="2"/>
      <c r="E324" s="1"/>
      <c r="F324" s="1"/>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10"/>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row>
    <row r="325" spans="1:68" ht="15.75" customHeight="1" x14ac:dyDescent="0.25">
      <c r="A325" s="2"/>
      <c r="B325" s="2"/>
      <c r="C325" s="2"/>
      <c r="D325" s="2"/>
      <c r="E325" s="1"/>
      <c r="F325" s="1"/>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10"/>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row>
    <row r="326" spans="1:68" ht="15.75" customHeight="1" x14ac:dyDescent="0.25">
      <c r="A326" s="2"/>
      <c r="B326" s="2"/>
      <c r="C326" s="2"/>
      <c r="D326" s="2"/>
      <c r="E326" s="1"/>
      <c r="F326" s="1"/>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10"/>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row>
    <row r="327" spans="1:68" ht="15.75" customHeight="1" x14ac:dyDescent="0.25">
      <c r="A327" s="2"/>
      <c r="B327" s="2"/>
      <c r="C327" s="2"/>
      <c r="D327" s="2"/>
      <c r="E327" s="1"/>
      <c r="F327" s="1"/>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10"/>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row>
    <row r="328" spans="1:68" ht="15.75" customHeight="1" x14ac:dyDescent="0.25">
      <c r="A328" s="2"/>
      <c r="B328" s="2"/>
      <c r="C328" s="2"/>
      <c r="D328" s="2"/>
      <c r="E328" s="1"/>
      <c r="F328" s="1"/>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10"/>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row>
    <row r="329" spans="1:68" ht="15.75" customHeight="1" x14ac:dyDescent="0.25">
      <c r="A329" s="2"/>
      <c r="B329" s="2"/>
      <c r="C329" s="2"/>
      <c r="D329" s="2"/>
      <c r="E329" s="1"/>
      <c r="F329" s="1"/>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10"/>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row>
    <row r="330" spans="1:68" ht="15.75" customHeight="1" x14ac:dyDescent="0.25">
      <c r="A330" s="2"/>
      <c r="B330" s="2"/>
      <c r="C330" s="2"/>
      <c r="D330" s="2"/>
      <c r="E330" s="1"/>
      <c r="F330" s="1"/>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10"/>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row>
    <row r="331" spans="1:68" ht="15.75" customHeight="1" x14ac:dyDescent="0.25">
      <c r="A331" s="2"/>
      <c r="B331" s="2"/>
      <c r="C331" s="2"/>
      <c r="D331" s="2"/>
      <c r="E331" s="1"/>
      <c r="F331" s="1"/>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10"/>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row>
    <row r="332" spans="1:68" ht="15.75" customHeight="1" x14ac:dyDescent="0.25">
      <c r="A332" s="2"/>
      <c r="B332" s="2"/>
      <c r="C332" s="2"/>
      <c r="D332" s="2"/>
      <c r="E332" s="1"/>
      <c r="F332" s="1"/>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10"/>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row>
    <row r="333" spans="1:68" ht="15.75" customHeight="1" x14ac:dyDescent="0.25">
      <c r="A333" s="2"/>
      <c r="B333" s="2"/>
      <c r="C333" s="2"/>
      <c r="D333" s="2"/>
      <c r="E333" s="1"/>
      <c r="F333" s="1"/>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10"/>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row>
    <row r="334" spans="1:68" ht="15.75" customHeight="1" x14ac:dyDescent="0.25">
      <c r="A334" s="2"/>
      <c r="B334" s="2"/>
      <c r="C334" s="2"/>
      <c r="D334" s="2"/>
      <c r="E334" s="1"/>
      <c r="F334" s="1"/>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10"/>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row>
    <row r="335" spans="1:68" ht="15.75" customHeight="1" x14ac:dyDescent="0.25">
      <c r="A335" s="2"/>
      <c r="B335" s="2"/>
      <c r="C335" s="2"/>
      <c r="D335" s="2"/>
      <c r="E335" s="1"/>
      <c r="F335" s="1"/>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10"/>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row>
    <row r="336" spans="1:68" ht="15.75" customHeight="1" x14ac:dyDescent="0.25">
      <c r="A336" s="2"/>
      <c r="B336" s="2"/>
      <c r="C336" s="2"/>
      <c r="D336" s="2"/>
      <c r="E336" s="1"/>
      <c r="F336" s="1"/>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10"/>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row>
    <row r="337" spans="1:68" ht="15.75" customHeight="1" x14ac:dyDescent="0.25">
      <c r="A337" s="2"/>
      <c r="B337" s="2"/>
      <c r="C337" s="2"/>
      <c r="D337" s="2"/>
      <c r="E337" s="1"/>
      <c r="F337" s="1"/>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10"/>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row>
    <row r="338" spans="1:68" ht="15.75" customHeight="1" x14ac:dyDescent="0.25">
      <c r="A338" s="2"/>
      <c r="B338" s="2"/>
      <c r="C338" s="2"/>
      <c r="D338" s="2"/>
      <c r="E338" s="1"/>
      <c r="F338" s="1"/>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10"/>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row>
    <row r="339" spans="1:68" ht="15.75" customHeight="1" x14ac:dyDescent="0.25">
      <c r="A339" s="2"/>
      <c r="B339" s="2"/>
      <c r="C339" s="2"/>
      <c r="D339" s="2"/>
      <c r="E339" s="1"/>
      <c r="F339" s="1"/>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10"/>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row>
    <row r="340" spans="1:68" ht="15.75" customHeight="1" x14ac:dyDescent="0.25">
      <c r="A340" s="2"/>
      <c r="B340" s="2"/>
      <c r="C340" s="2"/>
      <c r="D340" s="2"/>
      <c r="E340" s="1"/>
      <c r="F340" s="1"/>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10"/>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row>
    <row r="341" spans="1:68" ht="15.75" customHeight="1" x14ac:dyDescent="0.25">
      <c r="A341" s="2"/>
      <c r="B341" s="2"/>
      <c r="C341" s="2"/>
      <c r="D341" s="2"/>
      <c r="E341" s="1"/>
      <c r="F341" s="1"/>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10"/>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row>
    <row r="342" spans="1:68" ht="15.75" customHeight="1" x14ac:dyDescent="0.25">
      <c r="A342" s="2"/>
      <c r="B342" s="2"/>
      <c r="C342" s="2"/>
      <c r="D342" s="2"/>
      <c r="E342" s="1"/>
      <c r="F342" s="1"/>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10"/>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row>
    <row r="343" spans="1:68" ht="15.75" customHeight="1" x14ac:dyDescent="0.25">
      <c r="A343" s="2"/>
      <c r="B343" s="2"/>
      <c r="C343" s="2"/>
      <c r="D343" s="2"/>
      <c r="E343" s="1"/>
      <c r="F343" s="1"/>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10"/>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row>
    <row r="344" spans="1:68" ht="15.75" customHeight="1" x14ac:dyDescent="0.25">
      <c r="A344" s="2"/>
      <c r="B344" s="2"/>
      <c r="C344" s="2"/>
      <c r="D344" s="2"/>
      <c r="E344" s="1"/>
      <c r="F344" s="1"/>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10"/>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row>
    <row r="345" spans="1:68" ht="15.75" customHeight="1" x14ac:dyDescent="0.25">
      <c r="A345" s="2"/>
      <c r="B345" s="2"/>
      <c r="C345" s="2"/>
      <c r="D345" s="2"/>
      <c r="E345" s="1"/>
      <c r="F345" s="1"/>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10"/>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row>
    <row r="346" spans="1:68" ht="15.75" customHeight="1" x14ac:dyDescent="0.25">
      <c r="A346" s="2"/>
      <c r="B346" s="2"/>
      <c r="C346" s="2"/>
      <c r="D346" s="2"/>
      <c r="E346" s="1"/>
      <c r="F346" s="1"/>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10"/>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row>
    <row r="347" spans="1:68" ht="15.75" customHeight="1" x14ac:dyDescent="0.25">
      <c r="A347" s="2"/>
      <c r="B347" s="2"/>
      <c r="C347" s="2"/>
      <c r="D347" s="2"/>
      <c r="E347" s="1"/>
      <c r="F347" s="1"/>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10"/>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row>
    <row r="348" spans="1:68" ht="15.75" customHeight="1" x14ac:dyDescent="0.25">
      <c r="A348" s="2"/>
      <c r="B348" s="2"/>
      <c r="C348" s="2"/>
      <c r="D348" s="2"/>
      <c r="E348" s="1"/>
      <c r="F348" s="1"/>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10"/>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row>
    <row r="349" spans="1:68" ht="15.75" customHeight="1" x14ac:dyDescent="0.25">
      <c r="A349" s="2"/>
      <c r="B349" s="2"/>
      <c r="C349" s="2"/>
      <c r="D349" s="2"/>
      <c r="E349" s="1"/>
      <c r="F349" s="1"/>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10"/>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row>
    <row r="350" spans="1:68" ht="15.75" customHeight="1" x14ac:dyDescent="0.25">
      <c r="A350" s="2"/>
      <c r="B350" s="2"/>
      <c r="C350" s="2"/>
      <c r="D350" s="2"/>
      <c r="E350" s="1"/>
      <c r="F350" s="1"/>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10"/>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row>
    <row r="351" spans="1:68" ht="15.75" customHeight="1" x14ac:dyDescent="0.25">
      <c r="A351" s="2"/>
      <c r="B351" s="2"/>
      <c r="C351" s="2"/>
      <c r="D351" s="2"/>
      <c r="E351" s="1"/>
      <c r="F351" s="1"/>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10"/>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row>
    <row r="352" spans="1:68" ht="15.75" customHeight="1" x14ac:dyDescent="0.25">
      <c r="A352" s="2"/>
      <c r="B352" s="2"/>
      <c r="C352" s="2"/>
      <c r="D352" s="2"/>
      <c r="E352" s="1"/>
      <c r="F352" s="1"/>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10"/>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row>
    <row r="353" spans="1:68" ht="15.75" customHeight="1" x14ac:dyDescent="0.25">
      <c r="A353" s="2"/>
      <c r="B353" s="2"/>
      <c r="C353" s="2"/>
      <c r="D353" s="2"/>
      <c r="E353" s="1"/>
      <c r="F353" s="1"/>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10"/>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row>
    <row r="354" spans="1:68" ht="15.75" customHeight="1" x14ac:dyDescent="0.25">
      <c r="A354" s="2"/>
      <c r="B354" s="2"/>
      <c r="C354" s="2"/>
      <c r="D354" s="2"/>
      <c r="E354" s="1"/>
      <c r="F354" s="1"/>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10"/>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row>
    <row r="355" spans="1:68" ht="15.75" customHeight="1" x14ac:dyDescent="0.25">
      <c r="A355" s="2"/>
      <c r="B355" s="2"/>
      <c r="C355" s="2"/>
      <c r="D355" s="2"/>
      <c r="E355" s="1"/>
      <c r="F355" s="1"/>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10"/>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row>
    <row r="356" spans="1:68" ht="15.75" customHeight="1" x14ac:dyDescent="0.25">
      <c r="A356" s="2"/>
      <c r="B356" s="2"/>
      <c r="C356" s="2"/>
      <c r="D356" s="2"/>
      <c r="E356" s="1"/>
      <c r="F356" s="1"/>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10"/>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row>
    <row r="357" spans="1:68" ht="15.75" customHeight="1" x14ac:dyDescent="0.25">
      <c r="A357" s="2"/>
      <c r="B357" s="2"/>
      <c r="C357" s="2"/>
      <c r="D357" s="2"/>
      <c r="E357" s="1"/>
      <c r="F357" s="1"/>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10"/>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row>
    <row r="358" spans="1:68" ht="15.75" customHeight="1" x14ac:dyDescent="0.25">
      <c r="A358" s="2"/>
      <c r="B358" s="2"/>
      <c r="C358" s="2"/>
      <c r="D358" s="2"/>
      <c r="E358" s="1"/>
      <c r="F358" s="1"/>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10"/>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row>
    <row r="359" spans="1:68" ht="15.75" customHeight="1" x14ac:dyDescent="0.25">
      <c r="A359" s="2"/>
      <c r="B359" s="2"/>
      <c r="C359" s="2"/>
      <c r="D359" s="2"/>
      <c r="E359" s="1"/>
      <c r="F359" s="1"/>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10"/>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row>
    <row r="360" spans="1:68" ht="15.75" customHeight="1" x14ac:dyDescent="0.25">
      <c r="A360" s="2"/>
      <c r="B360" s="2"/>
      <c r="C360" s="2"/>
      <c r="D360" s="2"/>
      <c r="E360" s="1"/>
      <c r="F360" s="1"/>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10"/>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row>
    <row r="361" spans="1:68" ht="15.75" customHeight="1" x14ac:dyDescent="0.25">
      <c r="A361" s="2"/>
      <c r="B361" s="2"/>
      <c r="C361" s="2"/>
      <c r="D361" s="2"/>
      <c r="E361" s="1"/>
      <c r="F361" s="1"/>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10"/>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row>
    <row r="362" spans="1:68" ht="15.75" customHeight="1" x14ac:dyDescent="0.25">
      <c r="A362" s="2"/>
      <c r="B362" s="2"/>
      <c r="C362" s="2"/>
      <c r="D362" s="2"/>
      <c r="E362" s="1"/>
      <c r="F362" s="1"/>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10"/>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row>
    <row r="363" spans="1:68" ht="15.75" customHeight="1" x14ac:dyDescent="0.25">
      <c r="A363" s="2"/>
      <c r="B363" s="2"/>
      <c r="C363" s="2"/>
      <c r="D363" s="2"/>
      <c r="E363" s="1"/>
      <c r="F363" s="1"/>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10"/>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row>
    <row r="364" spans="1:68" ht="15.75" customHeight="1" x14ac:dyDescent="0.25">
      <c r="A364" s="2"/>
      <c r="B364" s="2"/>
      <c r="C364" s="2"/>
      <c r="D364" s="2"/>
      <c r="E364" s="1"/>
      <c r="F364" s="1"/>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10"/>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row>
    <row r="365" spans="1:68" ht="15.75" customHeight="1" x14ac:dyDescent="0.25">
      <c r="A365" s="2"/>
      <c r="B365" s="2"/>
      <c r="C365" s="2"/>
      <c r="D365" s="2"/>
      <c r="E365" s="1"/>
      <c r="F365" s="1"/>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10"/>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row>
    <row r="366" spans="1:68" ht="15.75" customHeight="1" x14ac:dyDescent="0.25">
      <c r="A366" s="2"/>
      <c r="B366" s="2"/>
      <c r="C366" s="2"/>
      <c r="D366" s="2"/>
      <c r="E366" s="1"/>
      <c r="F366" s="1"/>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10"/>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row>
    <row r="367" spans="1:68" ht="15.75" customHeight="1" x14ac:dyDescent="0.25">
      <c r="A367" s="2"/>
      <c r="B367" s="2"/>
      <c r="C367" s="2"/>
      <c r="D367" s="2"/>
      <c r="E367" s="1"/>
      <c r="F367" s="1"/>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10"/>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row>
    <row r="368" spans="1:68" ht="15.75" customHeight="1" x14ac:dyDescent="0.25">
      <c r="A368" s="2"/>
      <c r="B368" s="2"/>
      <c r="C368" s="2"/>
      <c r="D368" s="2"/>
      <c r="E368" s="1"/>
      <c r="F368" s="1"/>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10"/>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row>
    <row r="369" spans="1:68" ht="15.75" customHeight="1" x14ac:dyDescent="0.25">
      <c r="A369" s="2"/>
      <c r="B369" s="2"/>
      <c r="C369" s="2"/>
      <c r="D369" s="2"/>
      <c r="E369" s="1"/>
      <c r="F369" s="1"/>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10"/>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row>
    <row r="370" spans="1:68" ht="15.75" customHeight="1" x14ac:dyDescent="0.25">
      <c r="A370" s="2"/>
      <c r="B370" s="2"/>
      <c r="C370" s="2"/>
      <c r="D370" s="2"/>
      <c r="E370" s="1"/>
      <c r="F370" s="1"/>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10"/>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row>
    <row r="371" spans="1:68" ht="15.75" customHeight="1" x14ac:dyDescent="0.25">
      <c r="A371" s="2"/>
      <c r="B371" s="2"/>
      <c r="C371" s="2"/>
      <c r="D371" s="2"/>
      <c r="E371" s="1"/>
      <c r="F371" s="1"/>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10"/>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row>
    <row r="372" spans="1:68" ht="15.75" customHeight="1" x14ac:dyDescent="0.25">
      <c r="A372" s="2"/>
      <c r="B372" s="2"/>
      <c r="C372" s="2"/>
      <c r="D372" s="2"/>
      <c r="E372" s="1"/>
      <c r="F372" s="1"/>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10"/>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row>
    <row r="373" spans="1:68" ht="15.75" customHeight="1" x14ac:dyDescent="0.25">
      <c r="A373" s="2"/>
      <c r="B373" s="2"/>
      <c r="C373" s="2"/>
      <c r="D373" s="2"/>
      <c r="E373" s="1"/>
      <c r="F373" s="1"/>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10"/>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row>
    <row r="374" spans="1:68" ht="15.75" customHeight="1" x14ac:dyDescent="0.25">
      <c r="A374" s="2"/>
      <c r="B374" s="2"/>
      <c r="C374" s="2"/>
      <c r="D374" s="2"/>
      <c r="E374" s="1"/>
      <c r="F374" s="1"/>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10"/>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row>
    <row r="375" spans="1:68" ht="15.75" customHeight="1" x14ac:dyDescent="0.25">
      <c r="A375" s="2"/>
      <c r="B375" s="2"/>
      <c r="C375" s="2"/>
      <c r="D375" s="2"/>
      <c r="E375" s="1"/>
      <c r="F375" s="1"/>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10"/>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row>
    <row r="376" spans="1:68" ht="15.75" customHeight="1" x14ac:dyDescent="0.25">
      <c r="A376" s="2"/>
      <c r="B376" s="2"/>
      <c r="C376" s="2"/>
      <c r="D376" s="2"/>
      <c r="E376" s="1"/>
      <c r="F376" s="1"/>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10"/>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row>
    <row r="377" spans="1:68" ht="15.75" customHeight="1" x14ac:dyDescent="0.25">
      <c r="A377" s="2"/>
      <c r="B377" s="2"/>
      <c r="C377" s="2"/>
      <c r="D377" s="2"/>
      <c r="E377" s="1"/>
      <c r="F377" s="1"/>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10"/>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row>
    <row r="378" spans="1:68" ht="15.75" customHeight="1" x14ac:dyDescent="0.25">
      <c r="A378" s="2"/>
      <c r="B378" s="2"/>
      <c r="C378" s="2"/>
      <c r="D378" s="2"/>
      <c r="E378" s="1"/>
      <c r="F378" s="1"/>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10"/>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row>
    <row r="379" spans="1:68" ht="15.75" customHeight="1" x14ac:dyDescent="0.25">
      <c r="A379" s="2"/>
      <c r="B379" s="2"/>
      <c r="C379" s="2"/>
      <c r="D379" s="2"/>
      <c r="E379" s="1"/>
      <c r="F379" s="1"/>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10"/>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row>
    <row r="380" spans="1:68" ht="15.75" customHeight="1" x14ac:dyDescent="0.25">
      <c r="A380" s="2"/>
      <c r="B380" s="2"/>
      <c r="C380" s="2"/>
      <c r="D380" s="2"/>
      <c r="E380" s="1"/>
      <c r="F380" s="1"/>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10"/>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row>
    <row r="381" spans="1:68" ht="15.75" customHeight="1" x14ac:dyDescent="0.25">
      <c r="A381" s="2"/>
      <c r="B381" s="2"/>
      <c r="C381" s="2"/>
      <c r="D381" s="2"/>
      <c r="E381" s="1"/>
      <c r="F381" s="1"/>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10"/>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row>
    <row r="382" spans="1:68" ht="15.75" customHeight="1" x14ac:dyDescent="0.25">
      <c r="A382" s="2"/>
      <c r="B382" s="2"/>
      <c r="C382" s="2"/>
      <c r="D382" s="2"/>
      <c r="E382" s="1"/>
      <c r="F382" s="1"/>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10"/>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row>
    <row r="383" spans="1:68" ht="15.75" customHeight="1" x14ac:dyDescent="0.25">
      <c r="A383" s="2"/>
      <c r="B383" s="2"/>
      <c r="C383" s="2"/>
      <c r="D383" s="2"/>
      <c r="E383" s="1"/>
      <c r="F383" s="1"/>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10"/>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row>
    <row r="384" spans="1:68" ht="15.75" customHeight="1" x14ac:dyDescent="0.25">
      <c r="A384" s="2"/>
      <c r="B384" s="2"/>
      <c r="C384" s="2"/>
      <c r="D384" s="2"/>
      <c r="E384" s="1"/>
      <c r="F384" s="1"/>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10"/>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row>
    <row r="385" spans="1:68" ht="15.75" customHeight="1" x14ac:dyDescent="0.25">
      <c r="A385" s="2"/>
      <c r="B385" s="2"/>
      <c r="C385" s="2"/>
      <c r="D385" s="2"/>
      <c r="E385" s="1"/>
      <c r="F385" s="1"/>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10"/>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row>
    <row r="386" spans="1:68" ht="15.75" customHeight="1" x14ac:dyDescent="0.25">
      <c r="A386" s="2"/>
      <c r="B386" s="2"/>
      <c r="C386" s="2"/>
      <c r="D386" s="2"/>
      <c r="E386" s="1"/>
      <c r="F386" s="1"/>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10"/>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row>
    <row r="387" spans="1:68" ht="15.75" customHeight="1" x14ac:dyDescent="0.25">
      <c r="A387" s="2"/>
      <c r="B387" s="2"/>
      <c r="C387" s="2"/>
      <c r="D387" s="2"/>
      <c r="E387" s="1"/>
      <c r="F387" s="1"/>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10"/>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row>
    <row r="388" spans="1:68" ht="15.75" customHeight="1" x14ac:dyDescent="0.25">
      <c r="A388" s="2"/>
      <c r="B388" s="2"/>
      <c r="C388" s="2"/>
      <c r="D388" s="2"/>
      <c r="E388" s="1"/>
      <c r="F388" s="1"/>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10"/>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row>
    <row r="389" spans="1:68" ht="15.75" customHeight="1" x14ac:dyDescent="0.25">
      <c r="A389" s="2"/>
      <c r="B389" s="2"/>
      <c r="C389" s="2"/>
      <c r="D389" s="2"/>
      <c r="E389" s="1"/>
      <c r="F389" s="1"/>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10"/>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row>
    <row r="390" spans="1:68" ht="15.75" customHeight="1" x14ac:dyDescent="0.25">
      <c r="A390" s="2"/>
      <c r="B390" s="2"/>
      <c r="C390" s="2"/>
      <c r="D390" s="2"/>
      <c r="E390" s="1"/>
      <c r="F390" s="1"/>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10"/>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row>
    <row r="391" spans="1:68" ht="15.75" customHeight="1" x14ac:dyDescent="0.25">
      <c r="A391" s="2"/>
      <c r="B391" s="2"/>
      <c r="C391" s="2"/>
      <c r="D391" s="2"/>
      <c r="E391" s="1"/>
      <c r="F391" s="1"/>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10"/>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row>
    <row r="392" spans="1:68" ht="15.75" customHeight="1" x14ac:dyDescent="0.25">
      <c r="A392" s="2"/>
      <c r="B392" s="2"/>
      <c r="C392" s="2"/>
      <c r="D392" s="2"/>
      <c r="E392" s="1"/>
      <c r="F392" s="1"/>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10"/>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row>
    <row r="393" spans="1:68" ht="15.75" customHeight="1" x14ac:dyDescent="0.25">
      <c r="A393" s="2"/>
      <c r="B393" s="2"/>
      <c r="C393" s="2"/>
      <c r="D393" s="2"/>
      <c r="E393" s="1"/>
      <c r="F393" s="1"/>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10"/>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row>
    <row r="394" spans="1:68" ht="15.75" customHeight="1" x14ac:dyDescent="0.25">
      <c r="A394" s="2"/>
      <c r="B394" s="2"/>
      <c r="C394" s="2"/>
      <c r="D394" s="2"/>
      <c r="E394" s="1"/>
      <c r="F394" s="1"/>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10"/>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row>
    <row r="395" spans="1:68" ht="15.75" customHeight="1" x14ac:dyDescent="0.25">
      <c r="A395" s="2"/>
      <c r="B395" s="2"/>
      <c r="C395" s="2"/>
      <c r="D395" s="2"/>
      <c r="E395" s="1"/>
      <c r="F395" s="1"/>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10"/>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row>
    <row r="396" spans="1:68" ht="15.75" customHeight="1" x14ac:dyDescent="0.25">
      <c r="A396" s="2"/>
      <c r="B396" s="2"/>
      <c r="C396" s="2"/>
      <c r="D396" s="2"/>
      <c r="E396" s="1"/>
      <c r="F396" s="1"/>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10"/>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row>
    <row r="397" spans="1:68" ht="15.75" customHeight="1" x14ac:dyDescent="0.25">
      <c r="A397" s="2"/>
      <c r="B397" s="2"/>
      <c r="C397" s="2"/>
      <c r="D397" s="2"/>
      <c r="E397" s="1"/>
      <c r="F397" s="1"/>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10"/>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row>
    <row r="398" spans="1:68" ht="15.75" customHeight="1" x14ac:dyDescent="0.25">
      <c r="A398" s="2"/>
      <c r="B398" s="2"/>
      <c r="C398" s="2"/>
      <c r="D398" s="2"/>
      <c r="E398" s="1"/>
      <c r="F398" s="1"/>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10"/>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row>
    <row r="399" spans="1:68" ht="15.75" customHeight="1" x14ac:dyDescent="0.25">
      <c r="A399" s="2"/>
      <c r="B399" s="2"/>
      <c r="C399" s="2"/>
      <c r="D399" s="2"/>
      <c r="E399" s="1"/>
      <c r="F399" s="1"/>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10"/>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row>
    <row r="400" spans="1:68" ht="15.75" customHeight="1" x14ac:dyDescent="0.25">
      <c r="A400" s="2"/>
      <c r="B400" s="2"/>
      <c r="C400" s="2"/>
      <c r="D400" s="2"/>
      <c r="E400" s="1"/>
      <c r="F400" s="1"/>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10"/>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row>
    <row r="401" spans="1:68" ht="15.75" customHeight="1" x14ac:dyDescent="0.25">
      <c r="A401" s="2"/>
      <c r="B401" s="2"/>
      <c r="C401" s="2"/>
      <c r="D401" s="2"/>
      <c r="E401" s="1"/>
      <c r="F401" s="1"/>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10"/>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row>
    <row r="402" spans="1:68" ht="15.75" customHeight="1" x14ac:dyDescent="0.25">
      <c r="A402" s="2"/>
      <c r="B402" s="2"/>
      <c r="C402" s="2"/>
      <c r="D402" s="2"/>
      <c r="E402" s="1"/>
      <c r="F402" s="1"/>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10"/>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row>
    <row r="403" spans="1:68" ht="15.75" customHeight="1" x14ac:dyDescent="0.25">
      <c r="A403" s="2"/>
      <c r="B403" s="2"/>
      <c r="C403" s="2"/>
      <c r="D403" s="2"/>
      <c r="E403" s="1"/>
      <c r="F403" s="1"/>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10"/>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row>
    <row r="404" spans="1:68" ht="15.75" customHeight="1" x14ac:dyDescent="0.25">
      <c r="A404" s="2"/>
      <c r="B404" s="2"/>
      <c r="C404" s="2"/>
      <c r="D404" s="2"/>
      <c r="E404" s="1"/>
      <c r="F404" s="1"/>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10"/>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row>
    <row r="405" spans="1:68" ht="15.75" customHeight="1" x14ac:dyDescent="0.25">
      <c r="A405" s="2"/>
      <c r="B405" s="2"/>
      <c r="C405" s="2"/>
      <c r="D405" s="2"/>
      <c r="E405" s="1"/>
      <c r="F405" s="1"/>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10"/>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row>
    <row r="406" spans="1:68" ht="15.75" customHeight="1" x14ac:dyDescent="0.25">
      <c r="A406" s="2"/>
      <c r="B406" s="2"/>
      <c r="C406" s="2"/>
      <c r="D406" s="2"/>
      <c r="E406" s="1"/>
      <c r="F406" s="1"/>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10"/>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row>
    <row r="407" spans="1:68" ht="15.75" customHeight="1" x14ac:dyDescent="0.25">
      <c r="A407" s="2"/>
      <c r="B407" s="2"/>
      <c r="C407" s="2"/>
      <c r="D407" s="2"/>
      <c r="E407" s="1"/>
      <c r="F407" s="1"/>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10"/>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row>
    <row r="408" spans="1:68" ht="15.75" customHeight="1" x14ac:dyDescent="0.25">
      <c r="A408" s="2"/>
      <c r="B408" s="2"/>
      <c r="C408" s="2"/>
      <c r="D408" s="2"/>
      <c r="E408" s="1"/>
      <c r="F408" s="1"/>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10"/>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row>
    <row r="409" spans="1:68" ht="15.75" customHeight="1" x14ac:dyDescent="0.25">
      <c r="A409" s="2"/>
      <c r="B409" s="2"/>
      <c r="C409" s="2"/>
      <c r="D409" s="2"/>
      <c r="E409" s="1"/>
      <c r="F409" s="1"/>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10"/>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row>
    <row r="410" spans="1:68" ht="15.75" customHeight="1" x14ac:dyDescent="0.25">
      <c r="A410" s="2"/>
      <c r="B410" s="2"/>
      <c r="C410" s="2"/>
      <c r="D410" s="2"/>
      <c r="E410" s="1"/>
      <c r="F410" s="1"/>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10"/>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row>
    <row r="411" spans="1:68" ht="15.75" customHeight="1" x14ac:dyDescent="0.25">
      <c r="A411" s="2"/>
      <c r="B411" s="2"/>
      <c r="C411" s="2"/>
      <c r="D411" s="2"/>
      <c r="E411" s="1"/>
      <c r="F411" s="1"/>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10"/>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row>
    <row r="412" spans="1:68" ht="15.75" customHeight="1" x14ac:dyDescent="0.25">
      <c r="A412" s="2"/>
      <c r="B412" s="2"/>
      <c r="C412" s="2"/>
      <c r="D412" s="2"/>
      <c r="E412" s="1"/>
      <c r="F412" s="1"/>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10"/>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row>
    <row r="413" spans="1:68" ht="15.75" customHeight="1" x14ac:dyDescent="0.25">
      <c r="A413" s="2"/>
      <c r="B413" s="2"/>
      <c r="C413" s="2"/>
      <c r="D413" s="2"/>
      <c r="E413" s="1"/>
      <c r="F413" s="1"/>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10"/>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row>
    <row r="414" spans="1:68" ht="15.75" customHeight="1" x14ac:dyDescent="0.25">
      <c r="A414" s="2"/>
      <c r="B414" s="2"/>
      <c r="C414" s="2"/>
      <c r="D414" s="2"/>
      <c r="E414" s="1"/>
      <c r="F414" s="1"/>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10"/>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row>
    <row r="415" spans="1:68" ht="15.75" customHeight="1" x14ac:dyDescent="0.25">
      <c r="A415" s="2"/>
      <c r="B415" s="2"/>
      <c r="C415" s="2"/>
      <c r="D415" s="2"/>
      <c r="E415" s="1"/>
      <c r="F415" s="1"/>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10"/>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row>
    <row r="416" spans="1:68" ht="15.75" customHeight="1" x14ac:dyDescent="0.25">
      <c r="A416" s="2"/>
      <c r="B416" s="2"/>
      <c r="C416" s="2"/>
      <c r="D416" s="2"/>
      <c r="E416" s="1"/>
      <c r="F416" s="1"/>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10"/>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row>
    <row r="417" spans="1:68" ht="15.75" customHeight="1" x14ac:dyDescent="0.25">
      <c r="A417" s="2"/>
      <c r="B417" s="2"/>
      <c r="C417" s="2"/>
      <c r="D417" s="2"/>
      <c r="E417" s="1"/>
      <c r="F417" s="1"/>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10"/>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row>
    <row r="418" spans="1:68" ht="15.75" customHeight="1" x14ac:dyDescent="0.25">
      <c r="A418" s="2"/>
      <c r="B418" s="2"/>
      <c r="C418" s="2"/>
      <c r="D418" s="2"/>
      <c r="E418" s="1"/>
      <c r="F418" s="1"/>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10"/>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row>
    <row r="419" spans="1:68" ht="15.75" customHeight="1" x14ac:dyDescent="0.25">
      <c r="A419" s="2"/>
      <c r="B419" s="2"/>
      <c r="C419" s="2"/>
      <c r="D419" s="2"/>
      <c r="E419" s="1"/>
      <c r="F419" s="1"/>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10"/>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row>
    <row r="420" spans="1:68" ht="15.75" customHeight="1" x14ac:dyDescent="0.25">
      <c r="A420" s="2"/>
      <c r="B420" s="2"/>
      <c r="C420" s="2"/>
      <c r="D420" s="2"/>
      <c r="E420" s="1"/>
      <c r="F420" s="1"/>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10"/>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row>
    <row r="421" spans="1:68" ht="15.75" customHeight="1" x14ac:dyDescent="0.25">
      <c r="A421" s="2"/>
      <c r="B421" s="2"/>
      <c r="C421" s="2"/>
      <c r="D421" s="2"/>
      <c r="E421" s="1"/>
      <c r="F421" s="1"/>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10"/>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row>
    <row r="422" spans="1:68" ht="15.75" customHeight="1" x14ac:dyDescent="0.25">
      <c r="A422" s="2"/>
      <c r="B422" s="2"/>
      <c r="C422" s="2"/>
      <c r="D422" s="2"/>
      <c r="E422" s="1"/>
      <c r="F422" s="1"/>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10"/>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row>
    <row r="423" spans="1:68" ht="15.75" customHeight="1" x14ac:dyDescent="0.25">
      <c r="A423" s="2"/>
      <c r="B423" s="2"/>
      <c r="C423" s="2"/>
      <c r="D423" s="2"/>
      <c r="E423" s="1"/>
      <c r="F423" s="1"/>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10"/>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row>
    <row r="424" spans="1:68" ht="15.75" customHeight="1" x14ac:dyDescent="0.25">
      <c r="A424" s="2"/>
      <c r="B424" s="2"/>
      <c r="C424" s="2"/>
      <c r="D424" s="2"/>
      <c r="E424" s="1"/>
      <c r="F424" s="1"/>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10"/>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row>
    <row r="425" spans="1:68" ht="15.75" customHeight="1" x14ac:dyDescent="0.25">
      <c r="A425" s="2"/>
      <c r="B425" s="2"/>
      <c r="C425" s="2"/>
      <c r="D425" s="2"/>
      <c r="E425" s="1"/>
      <c r="F425" s="1"/>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10"/>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row>
    <row r="426" spans="1:68" ht="15.75" customHeight="1" x14ac:dyDescent="0.25">
      <c r="A426" s="2"/>
      <c r="B426" s="2"/>
      <c r="C426" s="2"/>
      <c r="D426" s="2"/>
      <c r="E426" s="1"/>
      <c r="F426" s="1"/>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10"/>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row>
    <row r="427" spans="1:68" ht="15.75" customHeight="1" x14ac:dyDescent="0.25">
      <c r="A427" s="2"/>
      <c r="B427" s="2"/>
      <c r="C427" s="2"/>
      <c r="D427" s="2"/>
      <c r="E427" s="1"/>
      <c r="F427" s="1"/>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10"/>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row>
    <row r="428" spans="1:68" ht="15.75" customHeight="1" x14ac:dyDescent="0.25">
      <c r="A428" s="2"/>
      <c r="B428" s="2"/>
      <c r="C428" s="2"/>
      <c r="D428" s="2"/>
      <c r="E428" s="1"/>
      <c r="F428" s="1"/>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10"/>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row>
    <row r="429" spans="1:68" ht="15.75" customHeight="1" x14ac:dyDescent="0.25">
      <c r="A429" s="2"/>
      <c r="B429" s="2"/>
      <c r="C429" s="2"/>
      <c r="D429" s="2"/>
      <c r="E429" s="1"/>
      <c r="F429" s="1"/>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10"/>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row>
    <row r="430" spans="1:68" ht="15.75" customHeight="1" x14ac:dyDescent="0.25">
      <c r="A430" s="2"/>
      <c r="B430" s="2"/>
      <c r="C430" s="2"/>
      <c r="D430" s="2"/>
      <c r="E430" s="1"/>
      <c r="F430" s="1"/>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10"/>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row>
    <row r="431" spans="1:68" ht="15.75" customHeight="1" x14ac:dyDescent="0.25">
      <c r="A431" s="2"/>
      <c r="B431" s="2"/>
      <c r="C431" s="2"/>
      <c r="D431" s="2"/>
      <c r="E431" s="1"/>
      <c r="F431" s="1"/>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10"/>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row>
    <row r="432" spans="1:68" ht="15.75" customHeight="1" x14ac:dyDescent="0.25">
      <c r="A432" s="2"/>
      <c r="B432" s="2"/>
      <c r="C432" s="2"/>
      <c r="D432" s="2"/>
      <c r="E432" s="1"/>
      <c r="F432" s="1"/>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10"/>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row>
    <row r="433" spans="1:68" ht="15.75" customHeight="1" x14ac:dyDescent="0.25">
      <c r="A433" s="2"/>
      <c r="B433" s="2"/>
      <c r="C433" s="2"/>
      <c r="D433" s="2"/>
      <c r="E433" s="1"/>
      <c r="F433" s="1"/>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10"/>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row>
    <row r="434" spans="1:68" ht="15.75" customHeight="1" x14ac:dyDescent="0.25">
      <c r="A434" s="2"/>
      <c r="B434" s="2"/>
      <c r="C434" s="2"/>
      <c r="D434" s="2"/>
      <c r="E434" s="1"/>
      <c r="F434" s="1"/>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10"/>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row>
    <row r="435" spans="1:68" ht="15.75" customHeight="1" x14ac:dyDescent="0.25">
      <c r="A435" s="2"/>
      <c r="B435" s="2"/>
      <c r="C435" s="2"/>
      <c r="D435" s="2"/>
      <c r="E435" s="1"/>
      <c r="F435" s="1"/>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10"/>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row>
    <row r="436" spans="1:68" ht="15.75" customHeight="1" x14ac:dyDescent="0.25">
      <c r="A436" s="2"/>
      <c r="B436" s="2"/>
      <c r="C436" s="2"/>
      <c r="D436" s="2"/>
      <c r="E436" s="1"/>
      <c r="F436" s="1"/>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10"/>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row>
    <row r="437" spans="1:68" ht="15.75" customHeight="1" x14ac:dyDescent="0.25">
      <c r="A437" s="2"/>
      <c r="B437" s="2"/>
      <c r="C437" s="2"/>
      <c r="D437" s="2"/>
      <c r="E437" s="1"/>
      <c r="F437" s="1"/>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10"/>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row>
    <row r="438" spans="1:68" ht="15.75" customHeight="1" x14ac:dyDescent="0.25">
      <c r="A438" s="2"/>
      <c r="B438" s="2"/>
      <c r="C438" s="2"/>
      <c r="D438" s="2"/>
      <c r="E438" s="1"/>
      <c r="F438" s="1"/>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10"/>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row>
    <row r="439" spans="1:68" ht="15.75" customHeight="1" x14ac:dyDescent="0.25">
      <c r="A439" s="2"/>
      <c r="B439" s="2"/>
      <c r="C439" s="2"/>
      <c r="D439" s="2"/>
      <c r="E439" s="1"/>
      <c r="F439" s="1"/>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10"/>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row>
    <row r="440" spans="1:68" ht="15.75" customHeight="1" x14ac:dyDescent="0.25">
      <c r="A440" s="2"/>
      <c r="B440" s="2"/>
      <c r="C440" s="2"/>
      <c r="D440" s="2"/>
      <c r="E440" s="1"/>
      <c r="F440" s="1"/>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10"/>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row>
    <row r="441" spans="1:68" ht="15.75" customHeight="1" x14ac:dyDescent="0.25">
      <c r="A441" s="2"/>
      <c r="B441" s="2"/>
      <c r="C441" s="2"/>
      <c r="D441" s="2"/>
      <c r="E441" s="1"/>
      <c r="F441" s="1"/>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10"/>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row>
    <row r="442" spans="1:68" ht="15.75" customHeight="1" x14ac:dyDescent="0.25">
      <c r="A442" s="2"/>
      <c r="B442" s="2"/>
      <c r="C442" s="2"/>
      <c r="D442" s="2"/>
      <c r="E442" s="1"/>
      <c r="F442" s="1"/>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10"/>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row>
    <row r="443" spans="1:68" ht="15.75" customHeight="1" x14ac:dyDescent="0.25">
      <c r="A443" s="2"/>
      <c r="B443" s="2"/>
      <c r="C443" s="2"/>
      <c r="D443" s="2"/>
      <c r="E443" s="1"/>
      <c r="F443" s="1"/>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10"/>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row>
    <row r="444" spans="1:68" ht="15.75" customHeight="1" x14ac:dyDescent="0.25">
      <c r="A444" s="2"/>
      <c r="B444" s="2"/>
      <c r="C444" s="2"/>
      <c r="D444" s="2"/>
      <c r="E444" s="1"/>
      <c r="F444" s="1"/>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10"/>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row>
    <row r="445" spans="1:68" ht="15.75" customHeight="1" x14ac:dyDescent="0.25">
      <c r="A445" s="2"/>
      <c r="B445" s="2"/>
      <c r="C445" s="2"/>
      <c r="D445" s="2"/>
      <c r="E445" s="1"/>
      <c r="F445" s="1"/>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10"/>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row>
    <row r="446" spans="1:68" ht="15.75" customHeight="1" x14ac:dyDescent="0.25">
      <c r="A446" s="2"/>
      <c r="B446" s="2"/>
      <c r="C446" s="2"/>
      <c r="D446" s="2"/>
      <c r="E446" s="1"/>
      <c r="F446" s="1"/>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10"/>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row>
    <row r="447" spans="1:68" ht="15.75" customHeight="1" x14ac:dyDescent="0.25">
      <c r="A447" s="2"/>
      <c r="B447" s="2"/>
      <c r="C447" s="2"/>
      <c r="D447" s="2"/>
      <c r="E447" s="1"/>
      <c r="F447" s="1"/>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10"/>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row>
    <row r="448" spans="1:68" ht="15.75" customHeight="1" x14ac:dyDescent="0.25">
      <c r="A448" s="2"/>
      <c r="B448" s="2"/>
      <c r="C448" s="2"/>
      <c r="D448" s="2"/>
      <c r="E448" s="1"/>
      <c r="F448" s="1"/>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10"/>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row>
    <row r="449" spans="1:68" ht="15.75" customHeight="1" x14ac:dyDescent="0.25">
      <c r="A449" s="2"/>
      <c r="B449" s="2"/>
      <c r="C449" s="2"/>
      <c r="D449" s="2"/>
      <c r="E449" s="1"/>
      <c r="F449" s="1"/>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10"/>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row>
    <row r="450" spans="1:68" ht="15.75" customHeight="1" x14ac:dyDescent="0.25">
      <c r="A450" s="2"/>
      <c r="B450" s="2"/>
      <c r="C450" s="2"/>
      <c r="D450" s="2"/>
      <c r="E450" s="1"/>
      <c r="F450" s="1"/>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10"/>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row>
    <row r="451" spans="1:68" ht="15.75" customHeight="1" x14ac:dyDescent="0.25">
      <c r="A451" s="2"/>
      <c r="B451" s="2"/>
      <c r="C451" s="2"/>
      <c r="D451" s="2"/>
      <c r="E451" s="1"/>
      <c r="F451" s="1"/>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10"/>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row>
    <row r="452" spans="1:68" ht="15.75" customHeight="1" x14ac:dyDescent="0.25">
      <c r="A452" s="2"/>
      <c r="B452" s="2"/>
      <c r="C452" s="2"/>
      <c r="D452" s="2"/>
      <c r="E452" s="1"/>
      <c r="F452" s="1"/>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10"/>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row>
    <row r="453" spans="1:68" ht="15.75" customHeight="1" x14ac:dyDescent="0.25">
      <c r="A453" s="2"/>
      <c r="B453" s="2"/>
      <c r="C453" s="2"/>
      <c r="D453" s="2"/>
      <c r="E453" s="1"/>
      <c r="F453" s="1"/>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10"/>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row>
    <row r="454" spans="1:68" ht="15.75" customHeight="1" x14ac:dyDescent="0.25">
      <c r="A454" s="2"/>
      <c r="B454" s="2"/>
      <c r="C454" s="2"/>
      <c r="D454" s="2"/>
      <c r="E454" s="1"/>
      <c r="F454" s="1"/>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10"/>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row>
    <row r="455" spans="1:68" ht="15.75" customHeight="1" x14ac:dyDescent="0.25">
      <c r="A455" s="2"/>
      <c r="B455" s="2"/>
      <c r="C455" s="2"/>
      <c r="D455" s="2"/>
      <c r="E455" s="1"/>
      <c r="F455" s="1"/>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10"/>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row>
    <row r="456" spans="1:68" ht="15.75" customHeight="1" x14ac:dyDescent="0.25">
      <c r="A456" s="2"/>
      <c r="B456" s="2"/>
      <c r="C456" s="2"/>
      <c r="D456" s="2"/>
      <c r="E456" s="1"/>
      <c r="F456" s="1"/>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10"/>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row>
    <row r="457" spans="1:68" ht="15.75" customHeight="1" x14ac:dyDescent="0.25">
      <c r="A457" s="2"/>
      <c r="B457" s="2"/>
      <c r="C457" s="2"/>
      <c r="D457" s="2"/>
      <c r="E457" s="1"/>
      <c r="F457" s="1"/>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10"/>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row>
    <row r="458" spans="1:68" ht="15.75" customHeight="1" x14ac:dyDescent="0.25">
      <c r="A458" s="2"/>
      <c r="B458" s="2"/>
      <c r="C458" s="2"/>
      <c r="D458" s="2"/>
      <c r="E458" s="1"/>
      <c r="F458" s="1"/>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10"/>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row>
    <row r="459" spans="1:68" ht="15.75" customHeight="1" x14ac:dyDescent="0.25">
      <c r="A459" s="2"/>
      <c r="B459" s="2"/>
      <c r="C459" s="2"/>
      <c r="D459" s="2"/>
      <c r="E459" s="1"/>
      <c r="F459" s="1"/>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10"/>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row>
    <row r="460" spans="1:68" ht="15.75" customHeight="1" x14ac:dyDescent="0.25">
      <c r="A460" s="2"/>
      <c r="B460" s="2"/>
      <c r="C460" s="2"/>
      <c r="D460" s="2"/>
      <c r="E460" s="1"/>
      <c r="F460" s="1"/>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10"/>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row>
    <row r="461" spans="1:68" ht="15.75" customHeight="1" x14ac:dyDescent="0.25">
      <c r="A461" s="2"/>
      <c r="B461" s="2"/>
      <c r="C461" s="2"/>
      <c r="D461" s="2"/>
      <c r="E461" s="1"/>
      <c r="F461" s="1"/>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10"/>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row>
    <row r="462" spans="1:68" ht="15.75" customHeight="1" x14ac:dyDescent="0.25">
      <c r="A462" s="2"/>
      <c r="B462" s="2"/>
      <c r="C462" s="2"/>
      <c r="D462" s="2"/>
      <c r="E462" s="1"/>
      <c r="F462" s="1"/>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10"/>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row>
    <row r="463" spans="1:68" ht="15.75" customHeight="1" x14ac:dyDescent="0.25">
      <c r="A463" s="2"/>
      <c r="B463" s="2"/>
      <c r="C463" s="2"/>
      <c r="D463" s="2"/>
      <c r="E463" s="1"/>
      <c r="F463" s="1"/>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10"/>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row>
    <row r="464" spans="1:68" ht="15.75" customHeight="1" x14ac:dyDescent="0.25">
      <c r="A464" s="2"/>
      <c r="B464" s="2"/>
      <c r="C464" s="2"/>
      <c r="D464" s="2"/>
      <c r="E464" s="1"/>
      <c r="F464" s="1"/>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10"/>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row>
    <row r="465" spans="1:68" ht="15.75" customHeight="1" x14ac:dyDescent="0.25">
      <c r="A465" s="2"/>
      <c r="B465" s="2"/>
      <c r="C465" s="2"/>
      <c r="D465" s="2"/>
      <c r="E465" s="1"/>
      <c r="F465" s="1"/>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10"/>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row>
    <row r="466" spans="1:68" ht="15.75" customHeight="1" x14ac:dyDescent="0.25">
      <c r="A466" s="2"/>
      <c r="B466" s="2"/>
      <c r="C466" s="2"/>
      <c r="D466" s="2"/>
      <c r="E466" s="1"/>
      <c r="F466" s="1"/>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10"/>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row>
    <row r="467" spans="1:68" ht="15.75" customHeight="1" x14ac:dyDescent="0.25">
      <c r="A467" s="2"/>
      <c r="B467" s="2"/>
      <c r="C467" s="2"/>
      <c r="D467" s="2"/>
      <c r="E467" s="1"/>
      <c r="F467" s="1"/>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10"/>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row>
    <row r="468" spans="1:68" ht="15.75" customHeight="1" x14ac:dyDescent="0.25">
      <c r="A468" s="2"/>
      <c r="B468" s="2"/>
      <c r="C468" s="2"/>
      <c r="D468" s="2"/>
      <c r="E468" s="1"/>
      <c r="F468" s="1"/>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10"/>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row>
    <row r="469" spans="1:68" ht="15.75" customHeight="1" x14ac:dyDescent="0.25">
      <c r="A469" s="2"/>
      <c r="B469" s="2"/>
      <c r="C469" s="2"/>
      <c r="D469" s="2"/>
      <c r="E469" s="1"/>
      <c r="F469" s="1"/>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10"/>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row>
    <row r="470" spans="1:68" ht="15.75" customHeight="1" x14ac:dyDescent="0.25">
      <c r="A470" s="2"/>
      <c r="B470" s="2"/>
      <c r="C470" s="2"/>
      <c r="D470" s="2"/>
      <c r="E470" s="1"/>
      <c r="F470" s="1"/>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10"/>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row>
    <row r="471" spans="1:68" ht="15.75" customHeight="1" x14ac:dyDescent="0.25">
      <c r="A471" s="2"/>
      <c r="B471" s="2"/>
      <c r="C471" s="2"/>
      <c r="D471" s="2"/>
      <c r="E471" s="1"/>
      <c r="F471" s="1"/>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10"/>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row>
    <row r="472" spans="1:68" ht="15.75" customHeight="1" x14ac:dyDescent="0.25">
      <c r="A472" s="2"/>
      <c r="B472" s="2"/>
      <c r="C472" s="2"/>
      <c r="D472" s="2"/>
      <c r="E472" s="1"/>
      <c r="F472" s="1"/>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10"/>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row>
    <row r="473" spans="1:68" ht="15.75" customHeight="1" x14ac:dyDescent="0.25">
      <c r="A473" s="2"/>
      <c r="B473" s="2"/>
      <c r="C473" s="2"/>
      <c r="D473" s="2"/>
      <c r="E473" s="1"/>
      <c r="F473" s="1"/>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10"/>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row>
    <row r="474" spans="1:68" ht="15.75" customHeight="1" x14ac:dyDescent="0.25">
      <c r="A474" s="2"/>
      <c r="B474" s="2"/>
      <c r="C474" s="2"/>
      <c r="D474" s="2"/>
      <c r="E474" s="1"/>
      <c r="F474" s="1"/>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10"/>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row>
    <row r="475" spans="1:68" ht="15.75" customHeight="1" x14ac:dyDescent="0.25">
      <c r="A475" s="2"/>
      <c r="B475" s="2"/>
      <c r="C475" s="2"/>
      <c r="D475" s="2"/>
      <c r="E475" s="1"/>
      <c r="F475" s="1"/>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10"/>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row>
    <row r="476" spans="1:68" ht="15.75" customHeight="1" x14ac:dyDescent="0.25">
      <c r="A476" s="2"/>
      <c r="B476" s="2"/>
      <c r="C476" s="2"/>
      <c r="D476" s="2"/>
      <c r="E476" s="1"/>
      <c r="F476" s="1"/>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10"/>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row>
    <row r="477" spans="1:68" ht="15.75" customHeight="1" x14ac:dyDescent="0.25">
      <c r="A477" s="2"/>
      <c r="B477" s="2"/>
      <c r="C477" s="2"/>
      <c r="D477" s="2"/>
      <c r="E477" s="1"/>
      <c r="F477" s="1"/>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10"/>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row>
    <row r="478" spans="1:68" ht="15.75" customHeight="1" x14ac:dyDescent="0.25">
      <c r="A478" s="2"/>
      <c r="B478" s="2"/>
      <c r="C478" s="2"/>
      <c r="D478" s="2"/>
      <c r="E478" s="1"/>
      <c r="F478" s="1"/>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10"/>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row>
    <row r="479" spans="1:68" ht="15.75" customHeight="1" x14ac:dyDescent="0.25">
      <c r="A479" s="2"/>
      <c r="B479" s="2"/>
      <c r="C479" s="2"/>
      <c r="D479" s="2"/>
      <c r="E479" s="1"/>
      <c r="F479" s="1"/>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10"/>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row>
    <row r="480" spans="1:68" ht="15.75" customHeight="1" x14ac:dyDescent="0.25">
      <c r="A480" s="2"/>
      <c r="B480" s="2"/>
      <c r="C480" s="2"/>
      <c r="D480" s="2"/>
      <c r="E480" s="1"/>
      <c r="F480" s="1"/>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10"/>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row>
    <row r="481" spans="1:68" ht="15.75" customHeight="1" x14ac:dyDescent="0.25">
      <c r="A481" s="2"/>
      <c r="B481" s="2"/>
      <c r="C481" s="2"/>
      <c r="D481" s="2"/>
      <c r="E481" s="1"/>
      <c r="F481" s="1"/>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10"/>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row>
    <row r="482" spans="1:68" ht="15.75" customHeight="1" x14ac:dyDescent="0.25">
      <c r="A482" s="2"/>
      <c r="B482" s="2"/>
      <c r="C482" s="2"/>
      <c r="D482" s="2"/>
      <c r="E482" s="1"/>
      <c r="F482" s="1"/>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10"/>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row>
    <row r="483" spans="1:68" ht="15.75" customHeight="1" x14ac:dyDescent="0.25">
      <c r="A483" s="2"/>
      <c r="B483" s="2"/>
      <c r="C483" s="2"/>
      <c r="D483" s="2"/>
      <c r="E483" s="1"/>
      <c r="F483" s="1"/>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10"/>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row>
    <row r="484" spans="1:68" ht="15.75" customHeight="1" x14ac:dyDescent="0.25">
      <c r="A484" s="2"/>
      <c r="B484" s="2"/>
      <c r="C484" s="2"/>
      <c r="D484" s="2"/>
      <c r="E484" s="1"/>
      <c r="F484" s="1"/>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10"/>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row>
    <row r="485" spans="1:68" ht="15.75" customHeight="1" x14ac:dyDescent="0.25">
      <c r="A485" s="2"/>
      <c r="B485" s="2"/>
      <c r="C485" s="2"/>
      <c r="D485" s="2"/>
      <c r="E485" s="1"/>
      <c r="F485" s="1"/>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10"/>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row>
    <row r="486" spans="1:68" ht="15.75" customHeight="1" x14ac:dyDescent="0.25">
      <c r="A486" s="2"/>
      <c r="B486" s="2"/>
      <c r="C486" s="2"/>
      <c r="D486" s="2"/>
      <c r="E486" s="1"/>
      <c r="F486" s="1"/>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10"/>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row>
    <row r="487" spans="1:68" ht="15.75" customHeight="1" x14ac:dyDescent="0.25">
      <c r="A487" s="2"/>
      <c r="B487" s="2"/>
      <c r="C487" s="2"/>
      <c r="D487" s="2"/>
      <c r="E487" s="1"/>
      <c r="F487" s="1"/>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10"/>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row>
    <row r="488" spans="1:68" ht="15.75" customHeight="1" x14ac:dyDescent="0.25">
      <c r="A488" s="2"/>
      <c r="B488" s="2"/>
      <c r="C488" s="2"/>
      <c r="D488" s="2"/>
      <c r="E488" s="1"/>
      <c r="F488" s="1"/>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10"/>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row>
    <row r="489" spans="1:68" ht="15.75" customHeight="1" x14ac:dyDescent="0.25">
      <c r="A489" s="2"/>
      <c r="B489" s="2"/>
      <c r="C489" s="2"/>
      <c r="D489" s="2"/>
      <c r="E489" s="1"/>
      <c r="F489" s="1"/>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10"/>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row>
    <row r="490" spans="1:68" ht="15.75" customHeight="1" x14ac:dyDescent="0.25">
      <c r="A490" s="2"/>
      <c r="B490" s="2"/>
      <c r="C490" s="2"/>
      <c r="D490" s="2"/>
      <c r="E490" s="1"/>
      <c r="F490" s="1"/>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10"/>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row>
    <row r="491" spans="1:68" ht="15.75" customHeight="1" x14ac:dyDescent="0.25">
      <c r="A491" s="2"/>
      <c r="B491" s="2"/>
      <c r="C491" s="2"/>
      <c r="D491" s="2"/>
      <c r="E491" s="1"/>
      <c r="F491" s="1"/>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10"/>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row>
    <row r="492" spans="1:68" ht="15.75" customHeight="1" x14ac:dyDescent="0.25">
      <c r="A492" s="2"/>
      <c r="B492" s="2"/>
      <c r="C492" s="2"/>
      <c r="D492" s="2"/>
      <c r="E492" s="1"/>
      <c r="F492" s="1"/>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10"/>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row>
    <row r="493" spans="1:68" ht="15.75" customHeight="1" x14ac:dyDescent="0.25">
      <c r="A493" s="2"/>
      <c r="B493" s="2"/>
      <c r="C493" s="2"/>
      <c r="D493" s="2"/>
      <c r="E493" s="1"/>
      <c r="F493" s="1"/>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10"/>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row>
    <row r="494" spans="1:68" ht="15.75" customHeight="1" x14ac:dyDescent="0.25">
      <c r="A494" s="2"/>
      <c r="B494" s="2"/>
      <c r="C494" s="2"/>
      <c r="D494" s="2"/>
      <c r="E494" s="1"/>
      <c r="F494" s="1"/>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10"/>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row>
    <row r="495" spans="1:68" ht="15.75" customHeight="1" x14ac:dyDescent="0.25">
      <c r="A495" s="2"/>
      <c r="B495" s="2"/>
      <c r="C495" s="2"/>
      <c r="D495" s="2"/>
      <c r="E495" s="1"/>
      <c r="F495" s="1"/>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10"/>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row>
    <row r="496" spans="1:68" ht="15.75" customHeight="1" x14ac:dyDescent="0.25">
      <c r="A496" s="2"/>
      <c r="B496" s="2"/>
      <c r="C496" s="2"/>
      <c r="D496" s="2"/>
      <c r="E496" s="1"/>
      <c r="F496" s="1"/>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10"/>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row>
    <row r="497" spans="1:68" ht="15.75" customHeight="1" x14ac:dyDescent="0.25">
      <c r="A497" s="2"/>
      <c r="B497" s="2"/>
      <c r="C497" s="2"/>
      <c r="D497" s="2"/>
      <c r="E497" s="1"/>
      <c r="F497" s="1"/>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10"/>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row>
    <row r="498" spans="1:68" ht="15.75" customHeight="1" x14ac:dyDescent="0.25">
      <c r="A498" s="2"/>
      <c r="B498" s="2"/>
      <c r="C498" s="2"/>
      <c r="D498" s="2"/>
      <c r="E498" s="1"/>
      <c r="F498" s="1"/>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10"/>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row>
    <row r="499" spans="1:68" ht="15.75" customHeight="1" x14ac:dyDescent="0.25">
      <c r="A499" s="2"/>
      <c r="B499" s="2"/>
      <c r="C499" s="2"/>
      <c r="D499" s="2"/>
      <c r="E499" s="1"/>
      <c r="F499" s="1"/>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10"/>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row>
    <row r="500" spans="1:68" ht="15.75" customHeight="1" x14ac:dyDescent="0.25">
      <c r="A500" s="2"/>
      <c r="B500" s="2"/>
      <c r="C500" s="2"/>
      <c r="D500" s="2"/>
      <c r="E500" s="1"/>
      <c r="F500" s="1"/>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10"/>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row>
    <row r="501" spans="1:68" ht="15.75" customHeight="1" x14ac:dyDescent="0.25">
      <c r="A501" s="2"/>
      <c r="B501" s="2"/>
      <c r="C501" s="2"/>
      <c r="D501" s="2"/>
      <c r="E501" s="1"/>
      <c r="F501" s="1"/>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10"/>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row>
    <row r="502" spans="1:68" ht="15.75" customHeight="1" x14ac:dyDescent="0.25">
      <c r="A502" s="2"/>
      <c r="B502" s="2"/>
      <c r="C502" s="2"/>
      <c r="D502" s="2"/>
      <c r="E502" s="1"/>
      <c r="F502" s="1"/>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10"/>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row>
    <row r="503" spans="1:68" ht="15.75" customHeight="1" x14ac:dyDescent="0.25">
      <c r="A503" s="2"/>
      <c r="B503" s="2"/>
      <c r="C503" s="2"/>
      <c r="D503" s="2"/>
      <c r="E503" s="1"/>
      <c r="F503" s="1"/>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10"/>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row>
    <row r="504" spans="1:68" ht="15.75" customHeight="1" x14ac:dyDescent="0.25">
      <c r="A504" s="2"/>
      <c r="B504" s="2"/>
      <c r="C504" s="2"/>
      <c r="D504" s="2"/>
      <c r="E504" s="1"/>
      <c r="F504" s="1"/>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10"/>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row>
    <row r="505" spans="1:68" ht="15.75" customHeight="1" x14ac:dyDescent="0.25">
      <c r="A505" s="2"/>
      <c r="B505" s="2"/>
      <c r="C505" s="2"/>
      <c r="D505" s="2"/>
      <c r="E505" s="1"/>
      <c r="F505" s="1"/>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10"/>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row>
    <row r="506" spans="1:68" ht="15.75" customHeight="1" x14ac:dyDescent="0.25">
      <c r="A506" s="2"/>
      <c r="B506" s="2"/>
      <c r="C506" s="2"/>
      <c r="D506" s="2"/>
      <c r="E506" s="1"/>
      <c r="F506" s="1"/>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10"/>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row>
    <row r="507" spans="1:68" ht="15.75" customHeight="1" x14ac:dyDescent="0.25">
      <c r="A507" s="2"/>
      <c r="B507" s="2"/>
      <c r="C507" s="2"/>
      <c r="D507" s="2"/>
      <c r="E507" s="1"/>
      <c r="F507" s="1"/>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10"/>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row>
    <row r="508" spans="1:68" ht="15.75" customHeight="1" x14ac:dyDescent="0.25">
      <c r="A508" s="2"/>
      <c r="B508" s="2"/>
      <c r="C508" s="2"/>
      <c r="D508" s="2"/>
      <c r="E508" s="1"/>
      <c r="F508" s="1"/>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10"/>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row>
    <row r="509" spans="1:68" ht="15.75" customHeight="1" x14ac:dyDescent="0.25">
      <c r="A509" s="2"/>
      <c r="B509" s="2"/>
      <c r="C509" s="2"/>
      <c r="D509" s="2"/>
      <c r="E509" s="1"/>
      <c r="F509" s="1"/>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10"/>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row>
    <row r="510" spans="1:68" ht="15.75" customHeight="1" x14ac:dyDescent="0.25">
      <c r="A510" s="2"/>
      <c r="B510" s="2"/>
      <c r="C510" s="2"/>
      <c r="D510" s="2"/>
      <c r="E510" s="1"/>
      <c r="F510" s="1"/>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10"/>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row>
    <row r="511" spans="1:68" ht="15.75" customHeight="1" x14ac:dyDescent="0.25">
      <c r="A511" s="2"/>
      <c r="B511" s="2"/>
      <c r="C511" s="2"/>
      <c r="D511" s="2"/>
      <c r="E511" s="1"/>
      <c r="F511" s="1"/>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10"/>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row>
    <row r="512" spans="1:68" ht="15.75" customHeight="1" x14ac:dyDescent="0.25">
      <c r="A512" s="2"/>
      <c r="B512" s="2"/>
      <c r="C512" s="2"/>
      <c r="D512" s="2"/>
      <c r="E512" s="1"/>
      <c r="F512" s="1"/>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10"/>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row>
    <row r="513" spans="1:68" ht="15.75" customHeight="1" x14ac:dyDescent="0.25">
      <c r="A513" s="2"/>
      <c r="B513" s="2"/>
      <c r="C513" s="2"/>
      <c r="D513" s="2"/>
      <c r="E513" s="1"/>
      <c r="F513" s="1"/>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10"/>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row>
    <row r="514" spans="1:68" ht="15.75" customHeight="1" x14ac:dyDescent="0.25">
      <c r="A514" s="2"/>
      <c r="B514" s="2"/>
      <c r="C514" s="2"/>
      <c r="D514" s="2"/>
      <c r="E514" s="1"/>
      <c r="F514" s="1"/>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10"/>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row>
    <row r="515" spans="1:68" ht="15.75" customHeight="1" x14ac:dyDescent="0.25">
      <c r="A515" s="2"/>
      <c r="B515" s="2"/>
      <c r="C515" s="2"/>
      <c r="D515" s="2"/>
      <c r="E515" s="1"/>
      <c r="F515" s="1"/>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10"/>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row>
    <row r="516" spans="1:68" ht="15.75" customHeight="1" x14ac:dyDescent="0.25">
      <c r="A516" s="2"/>
      <c r="B516" s="2"/>
      <c r="C516" s="2"/>
      <c r="D516" s="2"/>
      <c r="E516" s="1"/>
      <c r="F516" s="1"/>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10"/>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row>
    <row r="517" spans="1:68" ht="15.75" customHeight="1" x14ac:dyDescent="0.25">
      <c r="A517" s="2"/>
      <c r="B517" s="2"/>
      <c r="C517" s="2"/>
      <c r="D517" s="2"/>
      <c r="E517" s="1"/>
      <c r="F517" s="1"/>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10"/>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row>
    <row r="518" spans="1:68" ht="15.75" customHeight="1" x14ac:dyDescent="0.25">
      <c r="A518" s="2"/>
      <c r="B518" s="2"/>
      <c r="C518" s="2"/>
      <c r="D518" s="2"/>
      <c r="E518" s="1"/>
      <c r="F518" s="1"/>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10"/>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row>
    <row r="519" spans="1:68" ht="15.75" customHeight="1" x14ac:dyDescent="0.25">
      <c r="A519" s="2"/>
      <c r="B519" s="2"/>
      <c r="C519" s="2"/>
      <c r="D519" s="2"/>
      <c r="E519" s="1"/>
      <c r="F519" s="1"/>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10"/>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row>
    <row r="520" spans="1:68" ht="15.75" customHeight="1" x14ac:dyDescent="0.25">
      <c r="A520" s="2"/>
      <c r="B520" s="2"/>
      <c r="C520" s="2"/>
      <c r="D520" s="2"/>
      <c r="E520" s="1"/>
      <c r="F520" s="1"/>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10"/>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row>
    <row r="521" spans="1:68" ht="15.75" customHeight="1" x14ac:dyDescent="0.25">
      <c r="A521" s="2"/>
      <c r="B521" s="2"/>
      <c r="C521" s="2"/>
      <c r="D521" s="2"/>
      <c r="E521" s="1"/>
      <c r="F521" s="1"/>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10"/>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row>
    <row r="522" spans="1:68" ht="15.75" customHeight="1" x14ac:dyDescent="0.25">
      <c r="A522" s="2"/>
      <c r="B522" s="2"/>
      <c r="C522" s="2"/>
      <c r="D522" s="2"/>
      <c r="E522" s="1"/>
      <c r="F522" s="1"/>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10"/>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row>
    <row r="523" spans="1:68" ht="15.75" customHeight="1" x14ac:dyDescent="0.25">
      <c r="A523" s="2"/>
      <c r="B523" s="2"/>
      <c r="C523" s="2"/>
      <c r="D523" s="2"/>
      <c r="E523" s="1"/>
      <c r="F523" s="1"/>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10"/>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row>
    <row r="524" spans="1:68" ht="15.75" customHeight="1" x14ac:dyDescent="0.25">
      <c r="A524" s="2"/>
      <c r="B524" s="2"/>
      <c r="C524" s="2"/>
      <c r="D524" s="2"/>
      <c r="E524" s="1"/>
      <c r="F524" s="1"/>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10"/>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row>
    <row r="525" spans="1:68" ht="15.75" customHeight="1" x14ac:dyDescent="0.25">
      <c r="A525" s="2"/>
      <c r="B525" s="2"/>
      <c r="C525" s="2"/>
      <c r="D525" s="2"/>
      <c r="E525" s="1"/>
      <c r="F525" s="1"/>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10"/>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row>
    <row r="526" spans="1:68" ht="15.75" customHeight="1" x14ac:dyDescent="0.25">
      <c r="A526" s="2"/>
      <c r="B526" s="2"/>
      <c r="C526" s="2"/>
      <c r="D526" s="2"/>
      <c r="E526" s="1"/>
      <c r="F526" s="1"/>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10"/>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row>
    <row r="527" spans="1:68" ht="15.75" customHeight="1" x14ac:dyDescent="0.25">
      <c r="A527" s="2"/>
      <c r="B527" s="2"/>
      <c r="C527" s="2"/>
      <c r="D527" s="2"/>
      <c r="E527" s="1"/>
      <c r="F527" s="1"/>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10"/>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row>
    <row r="528" spans="1:68" ht="15.75" customHeight="1" x14ac:dyDescent="0.25">
      <c r="A528" s="2"/>
      <c r="B528" s="2"/>
      <c r="C528" s="2"/>
      <c r="D528" s="2"/>
      <c r="E528" s="1"/>
      <c r="F528" s="1"/>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10"/>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row>
    <row r="529" spans="1:68" ht="15.75" customHeight="1" x14ac:dyDescent="0.25">
      <c r="A529" s="2"/>
      <c r="B529" s="2"/>
      <c r="C529" s="2"/>
      <c r="D529" s="2"/>
      <c r="E529" s="1"/>
      <c r="F529" s="1"/>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10"/>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row>
    <row r="530" spans="1:68" ht="15.75" customHeight="1" x14ac:dyDescent="0.25">
      <c r="A530" s="2"/>
      <c r="B530" s="2"/>
      <c r="C530" s="2"/>
      <c r="D530" s="2"/>
      <c r="E530" s="1"/>
      <c r="F530" s="1"/>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10"/>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row>
    <row r="531" spans="1:68" ht="15.75" customHeight="1" x14ac:dyDescent="0.25">
      <c r="A531" s="2"/>
      <c r="B531" s="2"/>
      <c r="C531" s="2"/>
      <c r="D531" s="2"/>
      <c r="E531" s="1"/>
      <c r="F531" s="1"/>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10"/>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row>
    <row r="532" spans="1:68" ht="15.75" customHeight="1" x14ac:dyDescent="0.25">
      <c r="A532" s="2"/>
      <c r="B532" s="2"/>
      <c r="C532" s="2"/>
      <c r="D532" s="2"/>
      <c r="E532" s="1"/>
      <c r="F532" s="1"/>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10"/>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row>
    <row r="533" spans="1:68" ht="15.75" customHeight="1" x14ac:dyDescent="0.25">
      <c r="A533" s="2"/>
      <c r="B533" s="2"/>
      <c r="C533" s="2"/>
      <c r="D533" s="2"/>
      <c r="E533" s="1"/>
      <c r="F533" s="1"/>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10"/>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row>
    <row r="534" spans="1:68" ht="15.75" customHeight="1" x14ac:dyDescent="0.25">
      <c r="A534" s="2"/>
      <c r="B534" s="2"/>
      <c r="C534" s="2"/>
      <c r="D534" s="2"/>
      <c r="E534" s="1"/>
      <c r="F534" s="1"/>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10"/>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row>
    <row r="535" spans="1:68" ht="15.75" customHeight="1" x14ac:dyDescent="0.25">
      <c r="A535" s="2"/>
      <c r="B535" s="2"/>
      <c r="C535" s="2"/>
      <c r="D535" s="2"/>
      <c r="E535" s="1"/>
      <c r="F535" s="1"/>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10"/>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row>
    <row r="536" spans="1:68" ht="15.75" customHeight="1" x14ac:dyDescent="0.25">
      <c r="A536" s="2"/>
      <c r="B536" s="2"/>
      <c r="C536" s="2"/>
      <c r="D536" s="2"/>
      <c r="E536" s="1"/>
      <c r="F536" s="1"/>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10"/>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row>
    <row r="537" spans="1:68" ht="15.75" customHeight="1" x14ac:dyDescent="0.25">
      <c r="A537" s="2"/>
      <c r="B537" s="2"/>
      <c r="C537" s="2"/>
      <c r="D537" s="2"/>
      <c r="E537" s="1"/>
      <c r="F537" s="1"/>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10"/>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row>
    <row r="538" spans="1:68" ht="15.75" customHeight="1" x14ac:dyDescent="0.25">
      <c r="A538" s="2"/>
      <c r="B538" s="2"/>
      <c r="C538" s="2"/>
      <c r="D538" s="2"/>
      <c r="E538" s="1"/>
      <c r="F538" s="1"/>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10"/>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row>
    <row r="539" spans="1:68" ht="15.75" customHeight="1" x14ac:dyDescent="0.25">
      <c r="A539" s="2"/>
      <c r="B539" s="2"/>
      <c r="C539" s="2"/>
      <c r="D539" s="2"/>
      <c r="E539" s="1"/>
      <c r="F539" s="1"/>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10"/>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row>
    <row r="540" spans="1:68" ht="15.75" customHeight="1" x14ac:dyDescent="0.25">
      <c r="A540" s="2"/>
      <c r="B540" s="2"/>
      <c r="C540" s="2"/>
      <c r="D540" s="2"/>
      <c r="E540" s="1"/>
      <c r="F540" s="1"/>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10"/>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row>
    <row r="541" spans="1:68" ht="15.75" customHeight="1" x14ac:dyDescent="0.25">
      <c r="A541" s="2"/>
      <c r="B541" s="2"/>
      <c r="C541" s="2"/>
      <c r="D541" s="2"/>
      <c r="E541" s="1"/>
      <c r="F541" s="1"/>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10"/>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row>
    <row r="542" spans="1:68" ht="15.75" customHeight="1" x14ac:dyDescent="0.25">
      <c r="A542" s="2"/>
      <c r="B542" s="2"/>
      <c r="C542" s="2"/>
      <c r="D542" s="2"/>
      <c r="E542" s="1"/>
      <c r="F542" s="1"/>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10"/>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row>
    <row r="543" spans="1:68" ht="15.75" customHeight="1" x14ac:dyDescent="0.25">
      <c r="A543" s="2"/>
      <c r="B543" s="2"/>
      <c r="C543" s="2"/>
      <c r="D543" s="2"/>
      <c r="E543" s="1"/>
      <c r="F543" s="1"/>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10"/>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row>
    <row r="544" spans="1:68" ht="15.75" customHeight="1" x14ac:dyDescent="0.25">
      <c r="A544" s="2"/>
      <c r="B544" s="2"/>
      <c r="C544" s="2"/>
      <c r="D544" s="2"/>
      <c r="E544" s="1"/>
      <c r="F544" s="1"/>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10"/>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row>
    <row r="545" spans="1:68" ht="15.75" customHeight="1" x14ac:dyDescent="0.25">
      <c r="A545" s="2"/>
      <c r="B545" s="2"/>
      <c r="C545" s="2"/>
      <c r="D545" s="2"/>
      <c r="E545" s="1"/>
      <c r="F545" s="1"/>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10"/>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row>
    <row r="546" spans="1:68" ht="15.75" customHeight="1" x14ac:dyDescent="0.25">
      <c r="A546" s="2"/>
      <c r="B546" s="2"/>
      <c r="C546" s="2"/>
      <c r="D546" s="2"/>
      <c r="E546" s="1"/>
      <c r="F546" s="1"/>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10"/>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row>
    <row r="547" spans="1:68" ht="15.75" customHeight="1" x14ac:dyDescent="0.25">
      <c r="A547" s="2"/>
      <c r="B547" s="2"/>
      <c r="C547" s="2"/>
      <c r="D547" s="2"/>
      <c r="E547" s="1"/>
      <c r="F547" s="1"/>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10"/>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row>
    <row r="548" spans="1:68" ht="15.75" customHeight="1" x14ac:dyDescent="0.25">
      <c r="A548" s="2"/>
      <c r="B548" s="2"/>
      <c r="C548" s="2"/>
      <c r="D548" s="2"/>
      <c r="E548" s="1"/>
      <c r="F548" s="1"/>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10"/>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row>
    <row r="549" spans="1:68" ht="15.75" customHeight="1" x14ac:dyDescent="0.25">
      <c r="A549" s="2"/>
      <c r="B549" s="2"/>
      <c r="C549" s="2"/>
      <c r="D549" s="2"/>
      <c r="E549" s="1"/>
      <c r="F549" s="1"/>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10"/>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row>
    <row r="550" spans="1:68" ht="15.75" customHeight="1" x14ac:dyDescent="0.25">
      <c r="A550" s="2"/>
      <c r="B550" s="2"/>
      <c r="C550" s="2"/>
      <c r="D550" s="2"/>
      <c r="E550" s="1"/>
      <c r="F550" s="1"/>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10"/>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row>
    <row r="551" spans="1:68" ht="15.75" customHeight="1" x14ac:dyDescent="0.25">
      <c r="A551" s="2"/>
      <c r="B551" s="2"/>
      <c r="C551" s="2"/>
      <c r="D551" s="2"/>
      <c r="E551" s="1"/>
      <c r="F551" s="1"/>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10"/>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row>
    <row r="552" spans="1:68" ht="15.75" customHeight="1" x14ac:dyDescent="0.25">
      <c r="A552" s="2"/>
      <c r="B552" s="2"/>
      <c r="C552" s="2"/>
      <c r="D552" s="2"/>
      <c r="E552" s="1"/>
      <c r="F552" s="1"/>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10"/>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row>
    <row r="553" spans="1:68" ht="15.75" customHeight="1" x14ac:dyDescent="0.25">
      <c r="A553" s="2"/>
      <c r="B553" s="2"/>
      <c r="C553" s="2"/>
      <c r="D553" s="2"/>
      <c r="E553" s="1"/>
      <c r="F553" s="1"/>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10"/>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row>
    <row r="554" spans="1:68" ht="15.75" customHeight="1" x14ac:dyDescent="0.25">
      <c r="A554" s="2"/>
      <c r="B554" s="2"/>
      <c r="C554" s="2"/>
      <c r="D554" s="2"/>
      <c r="E554" s="1"/>
      <c r="F554" s="1"/>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10"/>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row>
    <row r="555" spans="1:68" ht="15.75" customHeight="1" x14ac:dyDescent="0.25">
      <c r="A555" s="2"/>
      <c r="B555" s="2"/>
      <c r="C555" s="2"/>
      <c r="D555" s="2"/>
      <c r="E555" s="1"/>
      <c r="F555" s="1"/>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10"/>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row>
    <row r="556" spans="1:68" ht="15.75" customHeight="1" x14ac:dyDescent="0.25">
      <c r="A556" s="2"/>
      <c r="B556" s="2"/>
      <c r="C556" s="2"/>
      <c r="D556" s="2"/>
      <c r="E556" s="1"/>
      <c r="F556" s="1"/>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10"/>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row>
    <row r="557" spans="1:68" ht="15.75" customHeight="1" x14ac:dyDescent="0.25">
      <c r="A557" s="2"/>
      <c r="B557" s="2"/>
      <c r="C557" s="2"/>
      <c r="D557" s="2"/>
      <c r="E557" s="1"/>
      <c r="F557" s="1"/>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10"/>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row>
    <row r="558" spans="1:68" ht="15.75" customHeight="1" x14ac:dyDescent="0.25">
      <c r="A558" s="2"/>
      <c r="B558" s="2"/>
      <c r="C558" s="2"/>
      <c r="D558" s="2"/>
      <c r="E558" s="1"/>
      <c r="F558" s="1"/>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10"/>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row>
    <row r="559" spans="1:68" ht="15.75" customHeight="1" x14ac:dyDescent="0.25">
      <c r="A559" s="2"/>
      <c r="B559" s="2"/>
      <c r="C559" s="2"/>
      <c r="D559" s="2"/>
      <c r="E559" s="1"/>
      <c r="F559" s="1"/>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10"/>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row>
    <row r="560" spans="1:68" ht="15.75" customHeight="1" x14ac:dyDescent="0.25">
      <c r="A560" s="2"/>
      <c r="B560" s="2"/>
      <c r="C560" s="2"/>
      <c r="D560" s="2"/>
      <c r="E560" s="1"/>
      <c r="F560" s="1"/>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10"/>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row>
    <row r="561" spans="1:68" ht="15.75" customHeight="1" x14ac:dyDescent="0.25">
      <c r="A561" s="2"/>
      <c r="B561" s="2"/>
      <c r="C561" s="2"/>
      <c r="D561" s="2"/>
      <c r="E561" s="1"/>
      <c r="F561" s="1"/>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10"/>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row>
    <row r="562" spans="1:68" ht="15.75" customHeight="1" x14ac:dyDescent="0.25">
      <c r="A562" s="2"/>
      <c r="B562" s="2"/>
      <c r="C562" s="2"/>
      <c r="D562" s="2"/>
      <c r="E562" s="1"/>
      <c r="F562" s="1"/>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10"/>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row>
    <row r="563" spans="1:68" ht="15.75" customHeight="1" x14ac:dyDescent="0.25">
      <c r="A563" s="2"/>
      <c r="B563" s="2"/>
      <c r="C563" s="2"/>
      <c r="D563" s="2"/>
      <c r="E563" s="1"/>
      <c r="F563" s="1"/>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10"/>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row>
    <row r="564" spans="1:68" ht="15.75" customHeight="1" x14ac:dyDescent="0.25">
      <c r="A564" s="2"/>
      <c r="B564" s="2"/>
      <c r="C564" s="2"/>
      <c r="D564" s="2"/>
      <c r="E564" s="1"/>
      <c r="F564" s="1"/>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10"/>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row>
    <row r="565" spans="1:68" ht="15.75" customHeight="1" x14ac:dyDescent="0.25">
      <c r="A565" s="2"/>
      <c r="B565" s="2"/>
      <c r="C565" s="2"/>
      <c r="D565" s="2"/>
      <c r="E565" s="1"/>
      <c r="F565" s="1"/>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10"/>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row>
    <row r="566" spans="1:68" ht="15.75" customHeight="1" x14ac:dyDescent="0.25">
      <c r="A566" s="2"/>
      <c r="B566" s="2"/>
      <c r="C566" s="2"/>
      <c r="D566" s="2"/>
      <c r="E566" s="1"/>
      <c r="F566" s="1"/>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10"/>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row>
    <row r="567" spans="1:68" ht="15.75" customHeight="1" x14ac:dyDescent="0.25">
      <c r="A567" s="2"/>
      <c r="B567" s="2"/>
      <c r="C567" s="2"/>
      <c r="D567" s="2"/>
      <c r="E567" s="1"/>
      <c r="F567" s="1"/>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10"/>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row>
    <row r="568" spans="1:68" ht="15.75" customHeight="1" x14ac:dyDescent="0.25">
      <c r="A568" s="2"/>
      <c r="B568" s="2"/>
      <c r="C568" s="2"/>
      <c r="D568" s="2"/>
      <c r="E568" s="1"/>
      <c r="F568" s="1"/>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10"/>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row>
    <row r="569" spans="1:68" ht="15.75" customHeight="1" x14ac:dyDescent="0.25">
      <c r="A569" s="2"/>
      <c r="B569" s="2"/>
      <c r="C569" s="2"/>
      <c r="D569" s="2"/>
      <c r="E569" s="1"/>
      <c r="F569" s="1"/>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10"/>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row>
    <row r="570" spans="1:68" ht="15.75" customHeight="1" x14ac:dyDescent="0.25">
      <c r="A570" s="2"/>
      <c r="B570" s="2"/>
      <c r="C570" s="2"/>
      <c r="D570" s="2"/>
      <c r="E570" s="1"/>
      <c r="F570" s="1"/>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10"/>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row>
    <row r="571" spans="1:68" ht="15.75" customHeight="1" x14ac:dyDescent="0.25">
      <c r="A571" s="2"/>
      <c r="B571" s="2"/>
      <c r="C571" s="2"/>
      <c r="D571" s="2"/>
      <c r="E571" s="1"/>
      <c r="F571" s="1"/>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10"/>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row>
    <row r="572" spans="1:68" ht="15.75" customHeight="1" x14ac:dyDescent="0.25">
      <c r="A572" s="2"/>
      <c r="B572" s="2"/>
      <c r="C572" s="2"/>
      <c r="D572" s="2"/>
      <c r="E572" s="1"/>
      <c r="F572" s="1"/>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10"/>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row>
    <row r="573" spans="1:68" ht="15.75" customHeight="1" x14ac:dyDescent="0.25">
      <c r="A573" s="2"/>
      <c r="B573" s="2"/>
      <c r="C573" s="2"/>
      <c r="D573" s="2"/>
      <c r="E573" s="1"/>
      <c r="F573" s="1"/>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10"/>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row>
    <row r="574" spans="1:68" ht="15.75" customHeight="1" x14ac:dyDescent="0.25">
      <c r="A574" s="2"/>
      <c r="B574" s="2"/>
      <c r="C574" s="2"/>
      <c r="D574" s="2"/>
      <c r="E574" s="1"/>
      <c r="F574" s="1"/>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10"/>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row>
    <row r="575" spans="1:68" ht="15.75" customHeight="1" x14ac:dyDescent="0.25">
      <c r="A575" s="2"/>
      <c r="B575" s="2"/>
      <c r="C575" s="2"/>
      <c r="D575" s="2"/>
      <c r="E575" s="1"/>
      <c r="F575" s="1"/>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10"/>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row>
    <row r="576" spans="1:68" ht="15.75" customHeight="1" x14ac:dyDescent="0.25">
      <c r="A576" s="2"/>
      <c r="B576" s="2"/>
      <c r="C576" s="2"/>
      <c r="D576" s="2"/>
      <c r="E576" s="1"/>
      <c r="F576" s="1"/>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10"/>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row>
    <row r="577" spans="1:68" ht="15.75" customHeight="1" x14ac:dyDescent="0.25">
      <c r="A577" s="2"/>
      <c r="B577" s="2"/>
      <c r="C577" s="2"/>
      <c r="D577" s="2"/>
      <c r="E577" s="1"/>
      <c r="F577" s="1"/>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10"/>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row>
    <row r="578" spans="1:68" ht="15.75" customHeight="1" x14ac:dyDescent="0.25">
      <c r="A578" s="2"/>
      <c r="B578" s="2"/>
      <c r="C578" s="2"/>
      <c r="D578" s="2"/>
      <c r="E578" s="1"/>
      <c r="F578" s="1"/>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10"/>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row>
    <row r="579" spans="1:68" ht="15.75" customHeight="1" x14ac:dyDescent="0.25">
      <c r="A579" s="2"/>
      <c r="B579" s="2"/>
      <c r="C579" s="2"/>
      <c r="D579" s="2"/>
      <c r="E579" s="1"/>
      <c r="F579" s="1"/>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10"/>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row>
    <row r="580" spans="1:68" ht="15.75" customHeight="1" x14ac:dyDescent="0.25">
      <c r="A580" s="2"/>
      <c r="B580" s="2"/>
      <c r="C580" s="2"/>
      <c r="D580" s="2"/>
      <c r="E580" s="1"/>
      <c r="F580" s="1"/>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10"/>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row>
    <row r="581" spans="1:68" ht="15.75" customHeight="1" x14ac:dyDescent="0.25">
      <c r="A581" s="2"/>
      <c r="B581" s="2"/>
      <c r="C581" s="2"/>
      <c r="D581" s="2"/>
      <c r="E581" s="1"/>
      <c r="F581" s="1"/>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10"/>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row>
    <row r="582" spans="1:68" ht="15.75" customHeight="1" x14ac:dyDescent="0.25">
      <c r="A582" s="2"/>
      <c r="B582" s="2"/>
      <c r="C582" s="2"/>
      <c r="D582" s="2"/>
      <c r="E582" s="1"/>
      <c r="F582" s="1"/>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10"/>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row>
    <row r="583" spans="1:68" ht="15.75" customHeight="1" x14ac:dyDescent="0.25">
      <c r="A583" s="2"/>
      <c r="B583" s="2"/>
      <c r="C583" s="2"/>
      <c r="D583" s="2"/>
      <c r="E583" s="1"/>
      <c r="F583" s="1"/>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10"/>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row>
    <row r="584" spans="1:68" ht="15.75" customHeight="1" x14ac:dyDescent="0.25">
      <c r="A584" s="2"/>
      <c r="B584" s="2"/>
      <c r="C584" s="2"/>
      <c r="D584" s="2"/>
      <c r="E584" s="1"/>
      <c r="F584" s="1"/>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10"/>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row>
    <row r="585" spans="1:68" ht="15.75" customHeight="1" x14ac:dyDescent="0.25">
      <c r="A585" s="2"/>
      <c r="B585" s="2"/>
      <c r="C585" s="2"/>
      <c r="D585" s="2"/>
      <c r="E585" s="1"/>
      <c r="F585" s="1"/>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10"/>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row>
    <row r="586" spans="1:68" ht="15.75" customHeight="1" x14ac:dyDescent="0.25">
      <c r="A586" s="2"/>
      <c r="B586" s="2"/>
      <c r="C586" s="2"/>
      <c r="D586" s="2"/>
      <c r="E586" s="1"/>
      <c r="F586" s="1"/>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10"/>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row>
    <row r="587" spans="1:68" ht="15.75" customHeight="1" x14ac:dyDescent="0.25">
      <c r="A587" s="2"/>
      <c r="B587" s="2"/>
      <c r="C587" s="2"/>
      <c r="D587" s="2"/>
      <c r="E587" s="1"/>
      <c r="F587" s="1"/>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10"/>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row>
    <row r="588" spans="1:68" ht="15.75" customHeight="1" x14ac:dyDescent="0.25">
      <c r="A588" s="2"/>
      <c r="B588" s="2"/>
      <c r="C588" s="2"/>
      <c r="D588" s="2"/>
      <c r="E588" s="1"/>
      <c r="F588" s="1"/>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10"/>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row>
    <row r="589" spans="1:68" ht="15.75" customHeight="1" x14ac:dyDescent="0.25">
      <c r="A589" s="2"/>
      <c r="B589" s="2"/>
      <c r="C589" s="2"/>
      <c r="D589" s="2"/>
      <c r="E589" s="1"/>
      <c r="F589" s="1"/>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10"/>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row>
    <row r="590" spans="1:68" ht="15.75" customHeight="1" x14ac:dyDescent="0.25">
      <c r="A590" s="2"/>
      <c r="B590" s="2"/>
      <c r="C590" s="2"/>
      <c r="D590" s="2"/>
      <c r="E590" s="1"/>
      <c r="F590" s="1"/>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10"/>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row>
    <row r="591" spans="1:68" ht="15.75" customHeight="1" x14ac:dyDescent="0.25">
      <c r="A591" s="2"/>
      <c r="B591" s="2"/>
      <c r="C591" s="2"/>
      <c r="D591" s="2"/>
      <c r="E591" s="1"/>
      <c r="F591" s="1"/>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10"/>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row>
    <row r="592" spans="1:68" ht="15.75" customHeight="1" x14ac:dyDescent="0.25">
      <c r="A592" s="2"/>
      <c r="B592" s="2"/>
      <c r="C592" s="2"/>
      <c r="D592" s="2"/>
      <c r="E592" s="1"/>
      <c r="F592" s="1"/>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10"/>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row>
    <row r="593" spans="1:68" ht="15.75" customHeight="1" x14ac:dyDescent="0.25">
      <c r="A593" s="2"/>
      <c r="B593" s="2"/>
      <c r="C593" s="2"/>
      <c r="D593" s="2"/>
      <c r="E593" s="1"/>
      <c r="F593" s="1"/>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10"/>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row>
    <row r="594" spans="1:68" ht="15.75" customHeight="1" x14ac:dyDescent="0.25">
      <c r="A594" s="2"/>
      <c r="B594" s="2"/>
      <c r="C594" s="2"/>
      <c r="D594" s="2"/>
      <c r="E594" s="1"/>
      <c r="F594" s="1"/>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10"/>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row>
    <row r="595" spans="1:68" ht="15.75" customHeight="1" x14ac:dyDescent="0.25">
      <c r="A595" s="2"/>
      <c r="B595" s="2"/>
      <c r="C595" s="2"/>
      <c r="D595" s="2"/>
      <c r="E595" s="1"/>
      <c r="F595" s="1"/>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10"/>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row>
    <row r="596" spans="1:68" ht="15.75" customHeight="1" x14ac:dyDescent="0.25">
      <c r="A596" s="2"/>
      <c r="B596" s="2"/>
      <c r="C596" s="2"/>
      <c r="D596" s="2"/>
      <c r="E596" s="1"/>
      <c r="F596" s="1"/>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10"/>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row>
    <row r="597" spans="1:68" ht="15.75" customHeight="1" x14ac:dyDescent="0.25">
      <c r="A597" s="2"/>
      <c r="B597" s="2"/>
      <c r="C597" s="2"/>
      <c r="D597" s="2"/>
      <c r="E597" s="1"/>
      <c r="F597" s="1"/>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10"/>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row>
    <row r="598" spans="1:68" ht="15.75" customHeight="1" x14ac:dyDescent="0.25">
      <c r="A598" s="2"/>
      <c r="B598" s="2"/>
      <c r="C598" s="2"/>
      <c r="D598" s="2"/>
      <c r="E598" s="1"/>
      <c r="F598" s="1"/>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10"/>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row>
    <row r="599" spans="1:68" ht="15.75" customHeight="1" x14ac:dyDescent="0.25">
      <c r="A599" s="2"/>
      <c r="B599" s="2"/>
      <c r="C599" s="2"/>
      <c r="D599" s="2"/>
      <c r="E599" s="1"/>
      <c r="F599" s="1"/>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10"/>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row>
    <row r="600" spans="1:68" ht="15.75" customHeight="1" x14ac:dyDescent="0.25">
      <c r="A600" s="2"/>
      <c r="B600" s="2"/>
      <c r="C600" s="2"/>
      <c r="D600" s="2"/>
      <c r="E600" s="1"/>
      <c r="F600" s="1"/>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10"/>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row>
    <row r="601" spans="1:68" ht="15.75" customHeight="1" x14ac:dyDescent="0.25">
      <c r="A601" s="2"/>
      <c r="B601" s="2"/>
      <c r="C601" s="2"/>
      <c r="D601" s="2"/>
      <c r="E601" s="1"/>
      <c r="F601" s="1"/>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10"/>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row>
    <row r="602" spans="1:68" ht="15.75" customHeight="1" x14ac:dyDescent="0.25">
      <c r="A602" s="2"/>
      <c r="B602" s="2"/>
      <c r="C602" s="2"/>
      <c r="D602" s="2"/>
      <c r="E602" s="1"/>
      <c r="F602" s="1"/>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10"/>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row>
    <row r="603" spans="1:68" ht="15.75" customHeight="1" x14ac:dyDescent="0.25">
      <c r="A603" s="2"/>
      <c r="B603" s="2"/>
      <c r="C603" s="2"/>
      <c r="D603" s="2"/>
      <c r="E603" s="1"/>
      <c r="F603" s="1"/>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10"/>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row>
    <row r="604" spans="1:68" ht="15.75" customHeight="1" x14ac:dyDescent="0.25">
      <c r="A604" s="2"/>
      <c r="B604" s="2"/>
      <c r="C604" s="2"/>
      <c r="D604" s="2"/>
      <c r="E604" s="1"/>
      <c r="F604" s="1"/>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10"/>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row>
    <row r="605" spans="1:68" ht="15.75" customHeight="1" x14ac:dyDescent="0.25">
      <c r="A605" s="2"/>
      <c r="B605" s="2"/>
      <c r="C605" s="2"/>
      <c r="D605" s="2"/>
      <c r="E605" s="1"/>
      <c r="F605" s="1"/>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10"/>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row>
    <row r="606" spans="1:68" ht="15.75" customHeight="1" x14ac:dyDescent="0.25">
      <c r="A606" s="2"/>
      <c r="B606" s="2"/>
      <c r="C606" s="2"/>
      <c r="D606" s="2"/>
      <c r="E606" s="1"/>
      <c r="F606" s="1"/>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10"/>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row>
    <row r="607" spans="1:68" ht="15.75" customHeight="1" x14ac:dyDescent="0.25">
      <c r="A607" s="2"/>
      <c r="B607" s="2"/>
      <c r="C607" s="2"/>
      <c r="D607" s="2"/>
      <c r="E607" s="1"/>
      <c r="F607" s="1"/>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10"/>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row>
    <row r="608" spans="1:68" ht="15.75" customHeight="1" x14ac:dyDescent="0.25">
      <c r="A608" s="2"/>
      <c r="B608" s="2"/>
      <c r="C608" s="2"/>
      <c r="D608" s="2"/>
      <c r="E608" s="1"/>
      <c r="F608" s="1"/>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10"/>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row>
    <row r="609" spans="1:68" ht="15.75" customHeight="1" x14ac:dyDescent="0.25">
      <c r="A609" s="2"/>
      <c r="B609" s="2"/>
      <c r="C609" s="2"/>
      <c r="D609" s="2"/>
      <c r="E609" s="1"/>
      <c r="F609" s="1"/>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10"/>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row>
    <row r="610" spans="1:68" ht="15.75" customHeight="1" x14ac:dyDescent="0.25">
      <c r="A610" s="2"/>
      <c r="B610" s="2"/>
      <c r="C610" s="2"/>
      <c r="D610" s="2"/>
      <c r="E610" s="1"/>
      <c r="F610" s="1"/>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10"/>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row>
    <row r="611" spans="1:68" ht="15.75" customHeight="1" x14ac:dyDescent="0.25">
      <c r="A611" s="2"/>
      <c r="B611" s="2"/>
      <c r="C611" s="2"/>
      <c r="D611" s="2"/>
      <c r="E611" s="1"/>
      <c r="F611" s="1"/>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10"/>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row>
    <row r="612" spans="1:68" ht="15.75" customHeight="1" x14ac:dyDescent="0.25">
      <c r="A612" s="2"/>
      <c r="B612" s="2"/>
      <c r="C612" s="2"/>
      <c r="D612" s="2"/>
      <c r="E612" s="1"/>
      <c r="F612" s="1"/>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10"/>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row>
    <row r="613" spans="1:68" ht="15.75" customHeight="1" x14ac:dyDescent="0.25">
      <c r="A613" s="2"/>
      <c r="B613" s="2"/>
      <c r="C613" s="2"/>
      <c r="D613" s="2"/>
      <c r="E613" s="1"/>
      <c r="F613" s="1"/>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10"/>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row>
    <row r="614" spans="1:68" ht="15.75" customHeight="1" x14ac:dyDescent="0.25">
      <c r="A614" s="2"/>
      <c r="B614" s="2"/>
      <c r="C614" s="2"/>
      <c r="D614" s="2"/>
      <c r="E614" s="1"/>
      <c r="F614" s="1"/>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10"/>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row>
    <row r="615" spans="1:68" ht="15.75" customHeight="1" x14ac:dyDescent="0.25">
      <c r="A615" s="2"/>
      <c r="B615" s="2"/>
      <c r="C615" s="2"/>
      <c r="D615" s="2"/>
      <c r="E615" s="1"/>
      <c r="F615" s="1"/>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10"/>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row>
    <row r="616" spans="1:68" ht="15.75" customHeight="1" x14ac:dyDescent="0.25">
      <c r="A616" s="2"/>
      <c r="B616" s="2"/>
      <c r="C616" s="2"/>
      <c r="D616" s="2"/>
      <c r="E616" s="1"/>
      <c r="F616" s="1"/>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10"/>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row>
    <row r="617" spans="1:68" ht="15.75" customHeight="1" x14ac:dyDescent="0.25">
      <c r="A617" s="2"/>
      <c r="B617" s="2"/>
      <c r="C617" s="2"/>
      <c r="D617" s="2"/>
      <c r="E617" s="1"/>
      <c r="F617" s="1"/>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10"/>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row>
    <row r="618" spans="1:68" ht="15.75" customHeight="1" x14ac:dyDescent="0.25">
      <c r="A618" s="2"/>
      <c r="B618" s="2"/>
      <c r="C618" s="2"/>
      <c r="D618" s="2"/>
      <c r="E618" s="1"/>
      <c r="F618" s="1"/>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10"/>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row>
    <row r="619" spans="1:68" ht="15.75" customHeight="1" x14ac:dyDescent="0.25">
      <c r="A619" s="2"/>
      <c r="B619" s="2"/>
      <c r="C619" s="2"/>
      <c r="D619" s="2"/>
      <c r="E619" s="1"/>
      <c r="F619" s="1"/>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10"/>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row>
    <row r="620" spans="1:68" ht="15.75" customHeight="1" x14ac:dyDescent="0.25">
      <c r="A620" s="2"/>
      <c r="B620" s="2"/>
      <c r="C620" s="2"/>
      <c r="D620" s="2"/>
      <c r="E620" s="1"/>
      <c r="F620" s="1"/>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10"/>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row>
    <row r="621" spans="1:68" ht="15.75" customHeight="1" x14ac:dyDescent="0.25">
      <c r="A621" s="2"/>
      <c r="B621" s="2"/>
      <c r="C621" s="2"/>
      <c r="D621" s="2"/>
      <c r="E621" s="1"/>
      <c r="F621" s="1"/>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10"/>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row>
    <row r="622" spans="1:68" ht="15.75" customHeight="1" x14ac:dyDescent="0.25">
      <c r="A622" s="2"/>
      <c r="B622" s="2"/>
      <c r="C622" s="2"/>
      <c r="D622" s="2"/>
      <c r="E622" s="1"/>
      <c r="F622" s="1"/>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10"/>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row>
    <row r="623" spans="1:68" ht="15.75" customHeight="1" x14ac:dyDescent="0.25">
      <c r="A623" s="2"/>
      <c r="B623" s="2"/>
      <c r="C623" s="2"/>
      <c r="D623" s="2"/>
      <c r="E623" s="1"/>
      <c r="F623" s="1"/>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10"/>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row>
    <row r="624" spans="1:68" ht="15.75" customHeight="1" x14ac:dyDescent="0.25">
      <c r="A624" s="2"/>
      <c r="B624" s="2"/>
      <c r="C624" s="2"/>
      <c r="D624" s="2"/>
      <c r="E624" s="1"/>
      <c r="F624" s="1"/>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10"/>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row>
    <row r="625" spans="1:68" ht="15.75" customHeight="1" x14ac:dyDescent="0.25">
      <c r="A625" s="2"/>
      <c r="B625" s="2"/>
      <c r="C625" s="2"/>
      <c r="D625" s="2"/>
      <c r="E625" s="1"/>
      <c r="F625" s="1"/>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10"/>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row>
    <row r="626" spans="1:68" ht="15.75" customHeight="1" x14ac:dyDescent="0.25">
      <c r="A626" s="2"/>
      <c r="B626" s="2"/>
      <c r="C626" s="2"/>
      <c r="D626" s="2"/>
      <c r="E626" s="1"/>
      <c r="F626" s="1"/>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10"/>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row>
    <row r="627" spans="1:68" ht="15.75" customHeight="1" x14ac:dyDescent="0.25">
      <c r="A627" s="2"/>
      <c r="B627" s="2"/>
      <c r="C627" s="2"/>
      <c r="D627" s="2"/>
      <c r="E627" s="1"/>
      <c r="F627" s="1"/>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10"/>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row>
    <row r="628" spans="1:68" ht="15.75" customHeight="1" x14ac:dyDescent="0.25">
      <c r="A628" s="2"/>
      <c r="B628" s="2"/>
      <c r="C628" s="2"/>
      <c r="D628" s="2"/>
      <c r="E628" s="1"/>
      <c r="F628" s="1"/>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10"/>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row>
    <row r="629" spans="1:68" ht="15.75" customHeight="1" x14ac:dyDescent="0.25">
      <c r="A629" s="2"/>
      <c r="B629" s="2"/>
      <c r="C629" s="2"/>
      <c r="D629" s="2"/>
      <c r="E629" s="1"/>
      <c r="F629" s="1"/>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10"/>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row>
    <row r="630" spans="1:68" ht="15.75" customHeight="1" x14ac:dyDescent="0.25">
      <c r="A630" s="2"/>
      <c r="B630" s="2"/>
      <c r="C630" s="2"/>
      <c r="D630" s="2"/>
      <c r="E630" s="1"/>
      <c r="F630" s="1"/>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10"/>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row>
    <row r="631" spans="1:68" ht="15.75" customHeight="1" x14ac:dyDescent="0.25">
      <c r="A631" s="2"/>
      <c r="B631" s="2"/>
      <c r="C631" s="2"/>
      <c r="D631" s="2"/>
      <c r="E631" s="1"/>
      <c r="F631" s="1"/>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10"/>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row>
    <row r="632" spans="1:68" ht="15.75" customHeight="1" x14ac:dyDescent="0.25">
      <c r="A632" s="2"/>
      <c r="B632" s="2"/>
      <c r="C632" s="2"/>
      <c r="D632" s="2"/>
      <c r="E632" s="1"/>
      <c r="F632" s="1"/>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10"/>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row>
    <row r="633" spans="1:68" ht="15.75" customHeight="1" x14ac:dyDescent="0.25">
      <c r="A633" s="2"/>
      <c r="B633" s="2"/>
      <c r="C633" s="2"/>
      <c r="D633" s="2"/>
      <c r="E633" s="1"/>
      <c r="F633" s="1"/>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10"/>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row>
    <row r="634" spans="1:68" ht="15.75" customHeight="1" x14ac:dyDescent="0.25">
      <c r="A634" s="2"/>
      <c r="B634" s="2"/>
      <c r="C634" s="2"/>
      <c r="D634" s="2"/>
      <c r="E634" s="1"/>
      <c r="F634" s="1"/>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10"/>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row>
    <row r="635" spans="1:68" ht="15.75" customHeight="1" x14ac:dyDescent="0.25">
      <c r="A635" s="2"/>
      <c r="B635" s="2"/>
      <c r="C635" s="2"/>
      <c r="D635" s="2"/>
      <c r="E635" s="1"/>
      <c r="F635" s="1"/>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10"/>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row>
    <row r="636" spans="1:68" ht="15.75" customHeight="1" x14ac:dyDescent="0.25">
      <c r="A636" s="2"/>
      <c r="B636" s="2"/>
      <c r="C636" s="2"/>
      <c r="D636" s="2"/>
      <c r="E636" s="1"/>
      <c r="F636" s="1"/>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10"/>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row>
    <row r="637" spans="1:68" ht="15.75" customHeight="1" x14ac:dyDescent="0.25">
      <c r="A637" s="2"/>
      <c r="B637" s="2"/>
      <c r="C637" s="2"/>
      <c r="D637" s="2"/>
      <c r="E637" s="1"/>
      <c r="F637" s="1"/>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10"/>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row>
    <row r="638" spans="1:68" ht="15.75" customHeight="1" x14ac:dyDescent="0.25">
      <c r="A638" s="2"/>
      <c r="B638" s="2"/>
      <c r="C638" s="2"/>
      <c r="D638" s="2"/>
      <c r="E638" s="1"/>
      <c r="F638" s="1"/>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10"/>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row>
    <row r="639" spans="1:68" ht="15.75" customHeight="1" x14ac:dyDescent="0.25">
      <c r="A639" s="2"/>
      <c r="B639" s="2"/>
      <c r="C639" s="2"/>
      <c r="D639" s="2"/>
      <c r="E639" s="1"/>
      <c r="F639" s="1"/>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10"/>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row>
    <row r="640" spans="1:68" ht="15.75" customHeight="1" x14ac:dyDescent="0.25">
      <c r="A640" s="2"/>
      <c r="B640" s="2"/>
      <c r="C640" s="2"/>
      <c r="D640" s="2"/>
      <c r="E640" s="1"/>
      <c r="F640" s="1"/>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10"/>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row>
    <row r="641" spans="1:68" ht="15.75" customHeight="1" x14ac:dyDescent="0.25">
      <c r="A641" s="2"/>
      <c r="B641" s="2"/>
      <c r="C641" s="2"/>
      <c r="D641" s="2"/>
      <c r="E641" s="1"/>
      <c r="F641" s="1"/>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10"/>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row>
    <row r="642" spans="1:68" ht="15.75" customHeight="1" x14ac:dyDescent="0.25">
      <c r="A642" s="2"/>
      <c r="B642" s="2"/>
      <c r="C642" s="2"/>
      <c r="D642" s="2"/>
      <c r="E642" s="1"/>
      <c r="F642" s="1"/>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10"/>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row>
    <row r="643" spans="1:68" ht="15.75" customHeight="1" x14ac:dyDescent="0.25">
      <c r="A643" s="2"/>
      <c r="B643" s="2"/>
      <c r="C643" s="2"/>
      <c r="D643" s="2"/>
      <c r="E643" s="1"/>
      <c r="F643" s="1"/>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10"/>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row>
    <row r="644" spans="1:68" ht="15.75" customHeight="1" x14ac:dyDescent="0.25">
      <c r="A644" s="2"/>
      <c r="B644" s="2"/>
      <c r="C644" s="2"/>
      <c r="D644" s="2"/>
      <c r="E644" s="1"/>
      <c r="F644" s="1"/>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10"/>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row>
    <row r="645" spans="1:68" ht="15.75" customHeight="1" x14ac:dyDescent="0.25">
      <c r="A645" s="2"/>
      <c r="B645" s="2"/>
      <c r="C645" s="2"/>
      <c r="D645" s="2"/>
      <c r="E645" s="1"/>
      <c r="F645" s="1"/>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10"/>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row>
    <row r="646" spans="1:68" ht="15.75" customHeight="1" x14ac:dyDescent="0.25">
      <c r="A646" s="2"/>
      <c r="B646" s="2"/>
      <c r="C646" s="2"/>
      <c r="D646" s="2"/>
      <c r="E646" s="1"/>
      <c r="F646" s="1"/>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10"/>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row>
    <row r="647" spans="1:68" ht="15.75" customHeight="1" x14ac:dyDescent="0.25">
      <c r="A647" s="2"/>
      <c r="B647" s="2"/>
      <c r="C647" s="2"/>
      <c r="D647" s="2"/>
      <c r="E647" s="1"/>
      <c r="F647" s="1"/>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10"/>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row>
    <row r="648" spans="1:68" ht="15.75" customHeight="1" x14ac:dyDescent="0.25">
      <c r="A648" s="2"/>
      <c r="B648" s="2"/>
      <c r="C648" s="2"/>
      <c r="D648" s="2"/>
      <c r="E648" s="1"/>
      <c r="F648" s="1"/>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10"/>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row>
    <row r="649" spans="1:68" ht="15.75" customHeight="1" x14ac:dyDescent="0.25">
      <c r="A649" s="2"/>
      <c r="B649" s="2"/>
      <c r="C649" s="2"/>
      <c r="D649" s="2"/>
      <c r="E649" s="1"/>
      <c r="F649" s="1"/>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10"/>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row>
    <row r="650" spans="1:68" ht="15.75" customHeight="1" x14ac:dyDescent="0.25">
      <c r="A650" s="2"/>
      <c r="B650" s="2"/>
      <c r="C650" s="2"/>
      <c r="D650" s="2"/>
      <c r="E650" s="1"/>
      <c r="F650" s="1"/>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10"/>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row>
    <row r="651" spans="1:68" ht="15.75" customHeight="1" x14ac:dyDescent="0.25">
      <c r="A651" s="2"/>
      <c r="B651" s="2"/>
      <c r="C651" s="2"/>
      <c r="D651" s="2"/>
      <c r="E651" s="1"/>
      <c r="F651" s="1"/>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10"/>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row>
    <row r="652" spans="1:68" ht="15.75" customHeight="1" x14ac:dyDescent="0.25">
      <c r="A652" s="2"/>
      <c r="B652" s="2"/>
      <c r="C652" s="2"/>
      <c r="D652" s="2"/>
      <c r="E652" s="1"/>
      <c r="F652" s="1"/>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10"/>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row>
    <row r="653" spans="1:68" ht="15.75" customHeight="1" x14ac:dyDescent="0.25">
      <c r="A653" s="2"/>
      <c r="B653" s="2"/>
      <c r="C653" s="2"/>
      <c r="D653" s="2"/>
      <c r="E653" s="1"/>
      <c r="F653" s="1"/>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10"/>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row>
    <row r="654" spans="1:68" ht="15.75" customHeight="1" x14ac:dyDescent="0.25">
      <c r="A654" s="2"/>
      <c r="B654" s="2"/>
      <c r="C654" s="2"/>
      <c r="D654" s="2"/>
      <c r="E654" s="1"/>
      <c r="F654" s="1"/>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10"/>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row>
    <row r="655" spans="1:68" ht="15.75" customHeight="1" x14ac:dyDescent="0.25">
      <c r="A655" s="2"/>
      <c r="B655" s="2"/>
      <c r="C655" s="2"/>
      <c r="D655" s="2"/>
      <c r="E655" s="1"/>
      <c r="F655" s="1"/>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10"/>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row>
    <row r="656" spans="1:68" ht="15.75" customHeight="1" x14ac:dyDescent="0.25">
      <c r="A656" s="2"/>
      <c r="B656" s="2"/>
      <c r="C656" s="2"/>
      <c r="D656" s="2"/>
      <c r="E656" s="1"/>
      <c r="F656" s="1"/>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10"/>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row>
    <row r="657" spans="1:68" ht="15.75" customHeight="1" x14ac:dyDescent="0.25">
      <c r="A657" s="2"/>
      <c r="B657" s="2"/>
      <c r="C657" s="2"/>
      <c r="D657" s="2"/>
      <c r="E657" s="1"/>
      <c r="F657" s="1"/>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10"/>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row>
    <row r="658" spans="1:68" ht="15.75" customHeight="1" x14ac:dyDescent="0.25">
      <c r="A658" s="2"/>
      <c r="B658" s="2"/>
      <c r="C658" s="2"/>
      <c r="D658" s="2"/>
      <c r="E658" s="1"/>
      <c r="F658" s="1"/>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10"/>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row>
    <row r="659" spans="1:68" ht="15.75" customHeight="1" x14ac:dyDescent="0.25">
      <c r="A659" s="2"/>
      <c r="B659" s="2"/>
      <c r="C659" s="2"/>
      <c r="D659" s="2"/>
      <c r="E659" s="1"/>
      <c r="F659" s="1"/>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10"/>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row>
    <row r="660" spans="1:68" ht="15.75" customHeight="1" x14ac:dyDescent="0.25">
      <c r="A660" s="2"/>
      <c r="B660" s="2"/>
      <c r="C660" s="2"/>
      <c r="D660" s="2"/>
      <c r="E660" s="1"/>
      <c r="F660" s="1"/>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10"/>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row>
    <row r="661" spans="1:68" ht="15.75" customHeight="1" x14ac:dyDescent="0.25">
      <c r="A661" s="2"/>
      <c r="B661" s="2"/>
      <c r="C661" s="2"/>
      <c r="D661" s="2"/>
      <c r="E661" s="1"/>
      <c r="F661" s="1"/>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10"/>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row>
    <row r="662" spans="1:68" ht="15.75" customHeight="1" x14ac:dyDescent="0.25">
      <c r="A662" s="2"/>
      <c r="B662" s="2"/>
      <c r="C662" s="2"/>
      <c r="D662" s="2"/>
      <c r="E662" s="1"/>
      <c r="F662" s="1"/>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10"/>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row>
    <row r="663" spans="1:68" ht="15.75" customHeight="1" x14ac:dyDescent="0.25">
      <c r="A663" s="2"/>
      <c r="B663" s="2"/>
      <c r="C663" s="2"/>
      <c r="D663" s="2"/>
      <c r="E663" s="1"/>
      <c r="F663" s="1"/>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10"/>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row>
    <row r="664" spans="1:68" ht="15.75" customHeight="1" x14ac:dyDescent="0.25">
      <c r="A664" s="2"/>
      <c r="B664" s="2"/>
      <c r="C664" s="2"/>
      <c r="D664" s="2"/>
      <c r="E664" s="1"/>
      <c r="F664" s="1"/>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10"/>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row>
    <row r="665" spans="1:68" ht="15.75" customHeight="1" x14ac:dyDescent="0.25">
      <c r="A665" s="2"/>
      <c r="B665" s="2"/>
      <c r="C665" s="2"/>
      <c r="D665" s="2"/>
      <c r="E665" s="1"/>
      <c r="F665" s="1"/>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10"/>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row>
    <row r="666" spans="1:68" ht="15.75" customHeight="1" x14ac:dyDescent="0.25">
      <c r="A666" s="2"/>
      <c r="B666" s="2"/>
      <c r="C666" s="2"/>
      <c r="D666" s="2"/>
      <c r="E666" s="1"/>
      <c r="F666" s="1"/>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10"/>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row>
    <row r="667" spans="1:68" ht="15.75" customHeight="1" x14ac:dyDescent="0.25">
      <c r="A667" s="2"/>
      <c r="B667" s="2"/>
      <c r="C667" s="2"/>
      <c r="D667" s="2"/>
      <c r="E667" s="1"/>
      <c r="F667" s="1"/>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10"/>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row>
    <row r="668" spans="1:68" ht="15.75" customHeight="1" x14ac:dyDescent="0.25">
      <c r="A668" s="2"/>
      <c r="B668" s="2"/>
      <c r="C668" s="2"/>
      <c r="D668" s="2"/>
      <c r="E668" s="1"/>
      <c r="F668" s="1"/>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10"/>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row>
    <row r="669" spans="1:68" ht="15.75" customHeight="1" x14ac:dyDescent="0.25">
      <c r="A669" s="2"/>
      <c r="B669" s="2"/>
      <c r="C669" s="2"/>
      <c r="D669" s="2"/>
      <c r="E669" s="1"/>
      <c r="F669" s="1"/>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10"/>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row>
    <row r="670" spans="1:68" ht="15.75" customHeight="1" x14ac:dyDescent="0.25">
      <c r="A670" s="2"/>
      <c r="B670" s="2"/>
      <c r="C670" s="2"/>
      <c r="D670" s="2"/>
      <c r="E670" s="1"/>
      <c r="F670" s="1"/>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10"/>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row>
    <row r="671" spans="1:68" ht="15.75" customHeight="1" x14ac:dyDescent="0.25">
      <c r="A671" s="2"/>
      <c r="B671" s="2"/>
      <c r="C671" s="2"/>
      <c r="D671" s="2"/>
      <c r="E671" s="1"/>
      <c r="F671" s="1"/>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10"/>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row>
    <row r="672" spans="1:68" ht="15.75" customHeight="1" x14ac:dyDescent="0.25">
      <c r="A672" s="2"/>
      <c r="B672" s="2"/>
      <c r="C672" s="2"/>
      <c r="D672" s="2"/>
      <c r="E672" s="1"/>
      <c r="F672" s="1"/>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10"/>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row>
    <row r="673" spans="1:68" ht="15.75" customHeight="1" x14ac:dyDescent="0.25">
      <c r="A673" s="2"/>
      <c r="B673" s="2"/>
      <c r="C673" s="2"/>
      <c r="D673" s="2"/>
      <c r="E673" s="1"/>
      <c r="F673" s="1"/>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10"/>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row>
    <row r="674" spans="1:68" ht="15.75" customHeight="1" x14ac:dyDescent="0.25">
      <c r="A674" s="2"/>
      <c r="B674" s="2"/>
      <c r="C674" s="2"/>
      <c r="D674" s="2"/>
      <c r="E674" s="1"/>
      <c r="F674" s="1"/>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10"/>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row>
    <row r="675" spans="1:68" ht="15.75" customHeight="1" x14ac:dyDescent="0.25">
      <c r="A675" s="2"/>
      <c r="B675" s="2"/>
      <c r="C675" s="2"/>
      <c r="D675" s="2"/>
      <c r="E675" s="1"/>
      <c r="F675" s="1"/>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10"/>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row>
    <row r="676" spans="1:68" ht="15.75" customHeight="1" x14ac:dyDescent="0.25">
      <c r="A676" s="2"/>
      <c r="B676" s="2"/>
      <c r="C676" s="2"/>
      <c r="D676" s="2"/>
      <c r="E676" s="1"/>
      <c r="F676" s="1"/>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10"/>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row>
    <row r="677" spans="1:68" ht="15.75" customHeight="1" x14ac:dyDescent="0.25">
      <c r="A677" s="2"/>
      <c r="B677" s="2"/>
      <c r="C677" s="2"/>
      <c r="D677" s="2"/>
      <c r="E677" s="1"/>
      <c r="F677" s="1"/>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10"/>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row>
    <row r="678" spans="1:68" ht="15.75" customHeight="1" x14ac:dyDescent="0.25">
      <c r="A678" s="2"/>
      <c r="B678" s="2"/>
      <c r="C678" s="2"/>
      <c r="D678" s="2"/>
      <c r="E678" s="1"/>
      <c r="F678" s="1"/>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10"/>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row>
    <row r="679" spans="1:68" ht="15.75" customHeight="1" x14ac:dyDescent="0.25">
      <c r="A679" s="2"/>
      <c r="B679" s="2"/>
      <c r="C679" s="2"/>
      <c r="D679" s="2"/>
      <c r="E679" s="1"/>
      <c r="F679" s="1"/>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10"/>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row>
    <row r="680" spans="1:68" ht="15.75" customHeight="1" x14ac:dyDescent="0.25">
      <c r="A680" s="2"/>
      <c r="B680" s="2"/>
      <c r="C680" s="2"/>
      <c r="D680" s="2"/>
      <c r="E680" s="1"/>
      <c r="F680" s="1"/>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10"/>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row>
    <row r="681" spans="1:68" ht="15.75" customHeight="1" x14ac:dyDescent="0.25">
      <c r="A681" s="2"/>
      <c r="B681" s="2"/>
      <c r="C681" s="2"/>
      <c r="D681" s="2"/>
      <c r="E681" s="1"/>
      <c r="F681" s="1"/>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10"/>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row>
    <row r="682" spans="1:68" ht="15.75" customHeight="1" x14ac:dyDescent="0.25">
      <c r="A682" s="2"/>
      <c r="B682" s="2"/>
      <c r="C682" s="2"/>
      <c r="D682" s="2"/>
      <c r="E682" s="1"/>
      <c r="F682" s="1"/>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10"/>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row>
    <row r="683" spans="1:68" ht="15.75" customHeight="1" x14ac:dyDescent="0.25">
      <c r="A683" s="2"/>
      <c r="B683" s="2"/>
      <c r="C683" s="2"/>
      <c r="D683" s="2"/>
      <c r="E683" s="1"/>
      <c r="F683" s="1"/>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10"/>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row>
    <row r="684" spans="1:68" ht="15.75" customHeight="1" x14ac:dyDescent="0.25">
      <c r="A684" s="2"/>
      <c r="B684" s="2"/>
      <c r="C684" s="2"/>
      <c r="D684" s="2"/>
      <c r="E684" s="1"/>
      <c r="F684" s="1"/>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10"/>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row>
    <row r="685" spans="1:68" ht="15.75" customHeight="1" x14ac:dyDescent="0.25">
      <c r="A685" s="2"/>
      <c r="B685" s="2"/>
      <c r="C685" s="2"/>
      <c r="D685" s="2"/>
      <c r="E685" s="1"/>
      <c r="F685" s="1"/>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10"/>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row>
    <row r="686" spans="1:68" ht="15.75" customHeight="1" x14ac:dyDescent="0.25">
      <c r="A686" s="2"/>
      <c r="B686" s="2"/>
      <c r="C686" s="2"/>
      <c r="D686" s="2"/>
      <c r="E686" s="1"/>
      <c r="F686" s="1"/>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10"/>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row>
    <row r="687" spans="1:68" ht="15.75" customHeight="1" x14ac:dyDescent="0.25">
      <c r="A687" s="2"/>
      <c r="B687" s="2"/>
      <c r="C687" s="2"/>
      <c r="D687" s="2"/>
      <c r="E687" s="1"/>
      <c r="F687" s="1"/>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10"/>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row>
    <row r="688" spans="1:68" ht="15.75" customHeight="1" x14ac:dyDescent="0.25">
      <c r="A688" s="2"/>
      <c r="B688" s="2"/>
      <c r="C688" s="2"/>
      <c r="D688" s="2"/>
      <c r="E688" s="1"/>
      <c r="F688" s="1"/>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10"/>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row>
    <row r="689" spans="1:68" ht="15.75" customHeight="1" x14ac:dyDescent="0.25">
      <c r="A689" s="2"/>
      <c r="B689" s="2"/>
      <c r="C689" s="2"/>
      <c r="D689" s="2"/>
      <c r="E689" s="1"/>
      <c r="F689" s="1"/>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10"/>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row>
    <row r="690" spans="1:68" ht="15.75" customHeight="1" x14ac:dyDescent="0.25">
      <c r="A690" s="2"/>
      <c r="B690" s="2"/>
      <c r="C690" s="2"/>
      <c r="D690" s="2"/>
      <c r="E690" s="1"/>
      <c r="F690" s="1"/>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10"/>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row>
    <row r="691" spans="1:68" ht="15.75" customHeight="1" x14ac:dyDescent="0.25">
      <c r="A691" s="2"/>
      <c r="B691" s="2"/>
      <c r="C691" s="2"/>
      <c r="D691" s="2"/>
      <c r="E691" s="1"/>
      <c r="F691" s="1"/>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10"/>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row>
    <row r="692" spans="1:68" ht="15.75" customHeight="1" x14ac:dyDescent="0.25">
      <c r="A692" s="2"/>
      <c r="B692" s="2"/>
      <c r="C692" s="2"/>
      <c r="D692" s="2"/>
      <c r="E692" s="1"/>
      <c r="F692" s="1"/>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10"/>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row>
    <row r="693" spans="1:68" ht="15.75" customHeight="1" x14ac:dyDescent="0.25">
      <c r="A693" s="2"/>
      <c r="B693" s="2"/>
      <c r="C693" s="2"/>
      <c r="D693" s="2"/>
      <c r="E693" s="1"/>
      <c r="F693" s="1"/>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10"/>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row>
    <row r="694" spans="1:68" ht="15.75" customHeight="1" x14ac:dyDescent="0.25">
      <c r="A694" s="2"/>
      <c r="B694" s="2"/>
      <c r="C694" s="2"/>
      <c r="D694" s="2"/>
      <c r="E694" s="1"/>
      <c r="F694" s="1"/>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10"/>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row>
    <row r="695" spans="1:68" ht="15.75" customHeight="1" x14ac:dyDescent="0.25">
      <c r="A695" s="2"/>
      <c r="B695" s="2"/>
      <c r="C695" s="2"/>
      <c r="D695" s="2"/>
      <c r="E695" s="1"/>
      <c r="F695" s="1"/>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10"/>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row>
    <row r="696" spans="1:68" ht="15.75" customHeight="1" x14ac:dyDescent="0.25">
      <c r="A696" s="2"/>
      <c r="B696" s="2"/>
      <c r="C696" s="2"/>
      <c r="D696" s="2"/>
      <c r="E696" s="1"/>
      <c r="F696" s="1"/>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10"/>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row>
    <row r="697" spans="1:68" ht="15.75" customHeight="1" x14ac:dyDescent="0.25">
      <c r="A697" s="2"/>
      <c r="B697" s="2"/>
      <c r="C697" s="2"/>
      <c r="D697" s="2"/>
      <c r="E697" s="1"/>
      <c r="F697" s="1"/>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10"/>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row>
    <row r="698" spans="1:68" ht="15.75" customHeight="1" x14ac:dyDescent="0.25">
      <c r="A698" s="2"/>
      <c r="B698" s="2"/>
      <c r="C698" s="2"/>
      <c r="D698" s="2"/>
      <c r="E698" s="1"/>
      <c r="F698" s="1"/>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10"/>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row>
    <row r="699" spans="1:68" ht="15.75" customHeight="1" x14ac:dyDescent="0.25">
      <c r="A699" s="2"/>
      <c r="B699" s="2"/>
      <c r="C699" s="2"/>
      <c r="D699" s="2"/>
      <c r="E699" s="1"/>
      <c r="F699" s="1"/>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10"/>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row>
    <row r="700" spans="1:68" ht="15.75" customHeight="1" x14ac:dyDescent="0.25">
      <c r="A700" s="2"/>
      <c r="B700" s="2"/>
      <c r="C700" s="2"/>
      <c r="D700" s="2"/>
      <c r="E700" s="1"/>
      <c r="F700" s="1"/>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10"/>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row>
    <row r="701" spans="1:68" ht="15.75" customHeight="1" x14ac:dyDescent="0.25">
      <c r="A701" s="2"/>
      <c r="B701" s="2"/>
      <c r="C701" s="2"/>
      <c r="D701" s="2"/>
      <c r="E701" s="1"/>
      <c r="F701" s="1"/>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10"/>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row>
    <row r="702" spans="1:68" ht="15.75" customHeight="1" x14ac:dyDescent="0.25">
      <c r="A702" s="2"/>
      <c r="B702" s="2"/>
      <c r="C702" s="2"/>
      <c r="D702" s="2"/>
      <c r="E702" s="1"/>
      <c r="F702" s="1"/>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10"/>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row>
    <row r="703" spans="1:68" ht="15.75" customHeight="1" x14ac:dyDescent="0.25">
      <c r="A703" s="2"/>
      <c r="B703" s="2"/>
      <c r="C703" s="2"/>
      <c r="D703" s="2"/>
      <c r="E703" s="1"/>
      <c r="F703" s="1"/>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10"/>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row>
    <row r="704" spans="1:68" ht="15.75" customHeight="1" x14ac:dyDescent="0.25">
      <c r="A704" s="2"/>
      <c r="B704" s="2"/>
      <c r="C704" s="2"/>
      <c r="D704" s="2"/>
      <c r="E704" s="1"/>
      <c r="F704" s="1"/>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10"/>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row>
    <row r="705" spans="1:68" ht="15.75" customHeight="1" x14ac:dyDescent="0.25">
      <c r="A705" s="2"/>
      <c r="B705" s="2"/>
      <c r="C705" s="2"/>
      <c r="D705" s="2"/>
      <c r="E705" s="1"/>
      <c r="F705" s="1"/>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10"/>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row>
    <row r="706" spans="1:68" ht="15.75" customHeight="1" x14ac:dyDescent="0.25">
      <c r="A706" s="2"/>
      <c r="B706" s="2"/>
      <c r="C706" s="2"/>
      <c r="D706" s="2"/>
      <c r="E706" s="1"/>
      <c r="F706" s="1"/>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10"/>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row>
    <row r="707" spans="1:68" ht="15.75" customHeight="1" x14ac:dyDescent="0.25">
      <c r="A707" s="2"/>
      <c r="B707" s="2"/>
      <c r="C707" s="2"/>
      <c r="D707" s="2"/>
      <c r="E707" s="1"/>
      <c r="F707" s="1"/>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10"/>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row>
    <row r="708" spans="1:68" ht="15.75" customHeight="1" x14ac:dyDescent="0.25">
      <c r="A708" s="2"/>
      <c r="B708" s="2"/>
      <c r="C708" s="2"/>
      <c r="D708" s="2"/>
      <c r="E708" s="1"/>
      <c r="F708" s="1"/>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10"/>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row>
    <row r="709" spans="1:68" ht="15.75" customHeight="1" x14ac:dyDescent="0.25">
      <c r="A709" s="2"/>
      <c r="B709" s="2"/>
      <c r="C709" s="2"/>
      <c r="D709" s="2"/>
      <c r="E709" s="1"/>
      <c r="F709" s="1"/>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10"/>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row>
    <row r="710" spans="1:68" ht="15.75" customHeight="1" x14ac:dyDescent="0.25">
      <c r="A710" s="2"/>
      <c r="B710" s="2"/>
      <c r="C710" s="2"/>
      <c r="D710" s="2"/>
      <c r="E710" s="1"/>
      <c r="F710" s="1"/>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10"/>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row>
    <row r="711" spans="1:68" ht="15.75" customHeight="1" x14ac:dyDescent="0.25">
      <c r="A711" s="2"/>
      <c r="B711" s="2"/>
      <c r="C711" s="2"/>
      <c r="D711" s="2"/>
      <c r="E711" s="1"/>
      <c r="F711" s="1"/>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10"/>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row>
    <row r="712" spans="1:68" ht="15.75" customHeight="1" x14ac:dyDescent="0.25">
      <c r="A712" s="2"/>
      <c r="B712" s="2"/>
      <c r="C712" s="2"/>
      <c r="D712" s="2"/>
      <c r="E712" s="1"/>
      <c r="F712" s="1"/>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10"/>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row>
    <row r="713" spans="1:68" ht="15.75" customHeight="1" x14ac:dyDescent="0.25">
      <c r="A713" s="2"/>
      <c r="B713" s="2"/>
      <c r="C713" s="2"/>
      <c r="D713" s="2"/>
      <c r="E713" s="1"/>
      <c r="F713" s="1"/>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10"/>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row>
    <row r="714" spans="1:68" ht="15.75" customHeight="1" x14ac:dyDescent="0.25">
      <c r="A714" s="2"/>
      <c r="B714" s="2"/>
      <c r="C714" s="2"/>
      <c r="D714" s="2"/>
      <c r="E714" s="1"/>
      <c r="F714" s="1"/>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10"/>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row>
    <row r="715" spans="1:68" ht="15.75" customHeight="1" x14ac:dyDescent="0.25">
      <c r="A715" s="2"/>
      <c r="B715" s="2"/>
      <c r="C715" s="2"/>
      <c r="D715" s="2"/>
      <c r="E715" s="1"/>
      <c r="F715" s="1"/>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10"/>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row>
    <row r="716" spans="1:68" ht="15.75" customHeight="1" x14ac:dyDescent="0.25">
      <c r="A716" s="2"/>
      <c r="B716" s="2"/>
      <c r="C716" s="2"/>
      <c r="D716" s="2"/>
      <c r="E716" s="1"/>
      <c r="F716" s="1"/>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10"/>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row>
    <row r="717" spans="1:68" ht="15.75" customHeight="1" x14ac:dyDescent="0.25">
      <c r="A717" s="2"/>
      <c r="B717" s="2"/>
      <c r="C717" s="2"/>
      <c r="D717" s="2"/>
      <c r="E717" s="1"/>
      <c r="F717" s="1"/>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10"/>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row>
    <row r="718" spans="1:68" ht="15.75" customHeight="1" x14ac:dyDescent="0.25">
      <c r="A718" s="2"/>
      <c r="B718" s="2"/>
      <c r="C718" s="2"/>
      <c r="D718" s="2"/>
      <c r="E718" s="1"/>
      <c r="F718" s="1"/>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10"/>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row>
    <row r="719" spans="1:68" ht="15.75" customHeight="1" x14ac:dyDescent="0.25">
      <c r="A719" s="2"/>
      <c r="B719" s="2"/>
      <c r="C719" s="2"/>
      <c r="D719" s="2"/>
      <c r="E719" s="1"/>
      <c r="F719" s="1"/>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10"/>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row>
    <row r="720" spans="1:68" ht="15.75" customHeight="1" x14ac:dyDescent="0.25">
      <c r="A720" s="2"/>
      <c r="B720" s="2"/>
      <c r="C720" s="2"/>
      <c r="D720" s="2"/>
      <c r="E720" s="1"/>
      <c r="F720" s="1"/>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10"/>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row>
    <row r="721" spans="1:68" ht="15.75" customHeight="1" x14ac:dyDescent="0.25">
      <c r="A721" s="2"/>
      <c r="B721" s="2"/>
      <c r="C721" s="2"/>
      <c r="D721" s="2"/>
      <c r="E721" s="1"/>
      <c r="F721" s="1"/>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10"/>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row>
    <row r="722" spans="1:68" ht="15.75" customHeight="1" x14ac:dyDescent="0.25">
      <c r="A722" s="2"/>
      <c r="B722" s="2"/>
      <c r="C722" s="2"/>
      <c r="D722" s="2"/>
      <c r="E722" s="1"/>
      <c r="F722" s="1"/>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10"/>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row>
    <row r="723" spans="1:68" ht="15.75" customHeight="1" x14ac:dyDescent="0.25">
      <c r="A723" s="2"/>
      <c r="B723" s="2"/>
      <c r="C723" s="2"/>
      <c r="D723" s="2"/>
      <c r="E723" s="1"/>
      <c r="F723" s="1"/>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10"/>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row>
    <row r="724" spans="1:68" ht="15.75" customHeight="1" x14ac:dyDescent="0.25">
      <c r="A724" s="2"/>
      <c r="B724" s="2"/>
      <c r="C724" s="2"/>
      <c r="D724" s="2"/>
      <c r="E724" s="1"/>
      <c r="F724" s="1"/>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10"/>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row>
    <row r="725" spans="1:68" ht="15.75" customHeight="1" x14ac:dyDescent="0.25">
      <c r="A725" s="2"/>
      <c r="B725" s="2"/>
      <c r="C725" s="2"/>
      <c r="D725" s="2"/>
      <c r="E725" s="1"/>
      <c r="F725" s="1"/>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10"/>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row>
    <row r="726" spans="1:68" ht="15.75" customHeight="1" x14ac:dyDescent="0.25">
      <c r="A726" s="2"/>
      <c r="B726" s="2"/>
      <c r="C726" s="2"/>
      <c r="D726" s="2"/>
      <c r="E726" s="1"/>
      <c r="F726" s="1"/>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10"/>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row>
    <row r="727" spans="1:68" ht="15.75" customHeight="1" x14ac:dyDescent="0.25">
      <c r="A727" s="2"/>
      <c r="B727" s="2"/>
      <c r="C727" s="2"/>
      <c r="D727" s="2"/>
      <c r="E727" s="1"/>
      <c r="F727" s="1"/>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10"/>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row>
    <row r="728" spans="1:68" ht="15.75" customHeight="1" x14ac:dyDescent="0.25">
      <c r="A728" s="2"/>
      <c r="B728" s="2"/>
      <c r="C728" s="2"/>
      <c r="D728" s="2"/>
      <c r="E728" s="1"/>
      <c r="F728" s="1"/>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10"/>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row>
    <row r="729" spans="1:68" ht="15.75" customHeight="1" x14ac:dyDescent="0.25">
      <c r="A729" s="2"/>
      <c r="B729" s="2"/>
      <c r="C729" s="2"/>
      <c r="D729" s="2"/>
      <c r="E729" s="1"/>
      <c r="F729" s="1"/>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10"/>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row>
    <row r="730" spans="1:68" ht="15.75" customHeight="1" x14ac:dyDescent="0.25">
      <c r="A730" s="2"/>
      <c r="B730" s="2"/>
      <c r="C730" s="2"/>
      <c r="D730" s="2"/>
      <c r="E730" s="1"/>
      <c r="F730" s="1"/>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10"/>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row>
    <row r="731" spans="1:68" ht="15.75" customHeight="1" x14ac:dyDescent="0.25">
      <c r="A731" s="2"/>
      <c r="B731" s="2"/>
      <c r="C731" s="2"/>
      <c r="D731" s="2"/>
      <c r="E731" s="1"/>
      <c r="F731" s="1"/>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10"/>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row>
    <row r="732" spans="1:68" ht="15.75" customHeight="1" x14ac:dyDescent="0.25">
      <c r="A732" s="2"/>
      <c r="B732" s="2"/>
      <c r="C732" s="2"/>
      <c r="D732" s="2"/>
      <c r="E732" s="1"/>
      <c r="F732" s="1"/>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10"/>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row>
    <row r="733" spans="1:68" ht="15.75" customHeight="1" x14ac:dyDescent="0.25">
      <c r="A733" s="2"/>
      <c r="B733" s="2"/>
      <c r="C733" s="2"/>
      <c r="D733" s="2"/>
      <c r="E733" s="1"/>
      <c r="F733" s="1"/>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10"/>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row>
    <row r="734" spans="1:68" ht="15.75" customHeight="1" x14ac:dyDescent="0.25">
      <c r="A734" s="2"/>
      <c r="B734" s="2"/>
      <c r="C734" s="2"/>
      <c r="D734" s="2"/>
      <c r="E734" s="1"/>
      <c r="F734" s="1"/>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10"/>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row>
    <row r="735" spans="1:68" ht="15.75" customHeight="1" x14ac:dyDescent="0.25">
      <c r="A735" s="2"/>
      <c r="B735" s="2"/>
      <c r="C735" s="2"/>
      <c r="D735" s="2"/>
      <c r="E735" s="1"/>
      <c r="F735" s="1"/>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10"/>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row>
    <row r="736" spans="1:68" ht="15.75" customHeight="1" x14ac:dyDescent="0.25">
      <c r="A736" s="2"/>
      <c r="B736" s="2"/>
      <c r="C736" s="2"/>
      <c r="D736" s="2"/>
      <c r="E736" s="1"/>
      <c r="F736" s="1"/>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10"/>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row>
    <row r="737" spans="1:68" ht="15.75" customHeight="1" x14ac:dyDescent="0.25">
      <c r="A737" s="2"/>
      <c r="B737" s="2"/>
      <c r="C737" s="2"/>
      <c r="D737" s="2"/>
      <c r="E737" s="1"/>
      <c r="F737" s="1"/>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10"/>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row>
    <row r="738" spans="1:68" ht="15.75" customHeight="1" x14ac:dyDescent="0.25">
      <c r="A738" s="2"/>
      <c r="B738" s="2"/>
      <c r="C738" s="2"/>
      <c r="D738" s="2"/>
      <c r="E738" s="1"/>
      <c r="F738" s="1"/>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10"/>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row>
    <row r="739" spans="1:68" ht="15.75" customHeight="1" x14ac:dyDescent="0.25">
      <c r="A739" s="2"/>
      <c r="B739" s="2"/>
      <c r="C739" s="2"/>
      <c r="D739" s="2"/>
      <c r="E739" s="1"/>
      <c r="F739" s="1"/>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10"/>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row>
    <row r="740" spans="1:68" ht="15.75" customHeight="1" x14ac:dyDescent="0.25">
      <c r="A740" s="2"/>
      <c r="B740" s="2"/>
      <c r="C740" s="2"/>
      <c r="D740" s="2"/>
      <c r="E740" s="1"/>
      <c r="F740" s="1"/>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10"/>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row>
    <row r="741" spans="1:68" ht="15.75" customHeight="1" x14ac:dyDescent="0.25">
      <c r="A741" s="2"/>
      <c r="B741" s="2"/>
      <c r="C741" s="2"/>
      <c r="D741" s="2"/>
      <c r="E741" s="1"/>
      <c r="F741" s="1"/>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10"/>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row>
    <row r="742" spans="1:68" ht="15.75" customHeight="1" x14ac:dyDescent="0.25">
      <c r="A742" s="2"/>
      <c r="B742" s="2"/>
      <c r="C742" s="2"/>
      <c r="D742" s="2"/>
      <c r="E742" s="1"/>
      <c r="F742" s="1"/>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10"/>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row>
    <row r="743" spans="1:68" ht="15.75" customHeight="1" x14ac:dyDescent="0.25">
      <c r="A743" s="2"/>
      <c r="B743" s="2"/>
      <c r="C743" s="2"/>
      <c r="D743" s="2"/>
      <c r="E743" s="1"/>
      <c r="F743" s="1"/>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10"/>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row>
    <row r="744" spans="1:68" ht="15.75" customHeight="1" x14ac:dyDescent="0.25">
      <c r="A744" s="2"/>
      <c r="B744" s="2"/>
      <c r="C744" s="2"/>
      <c r="D744" s="2"/>
      <c r="E744" s="1"/>
      <c r="F744" s="1"/>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10"/>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row>
    <row r="745" spans="1:68" ht="15.75" customHeight="1" x14ac:dyDescent="0.25">
      <c r="A745" s="2"/>
      <c r="B745" s="2"/>
      <c r="C745" s="2"/>
      <c r="D745" s="2"/>
      <c r="E745" s="1"/>
      <c r="F745" s="1"/>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10"/>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row>
    <row r="746" spans="1:68" ht="15.75" customHeight="1" x14ac:dyDescent="0.25">
      <c r="A746" s="2"/>
      <c r="B746" s="2"/>
      <c r="C746" s="2"/>
      <c r="D746" s="2"/>
      <c r="E746" s="1"/>
      <c r="F746" s="1"/>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10"/>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row>
    <row r="747" spans="1:68" ht="15.75" customHeight="1" x14ac:dyDescent="0.25">
      <c r="A747" s="2"/>
      <c r="B747" s="2"/>
      <c r="C747" s="2"/>
      <c r="D747" s="2"/>
      <c r="E747" s="1"/>
      <c r="F747" s="1"/>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10"/>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row>
    <row r="748" spans="1:68" ht="15.75" customHeight="1" x14ac:dyDescent="0.25">
      <c r="A748" s="2"/>
      <c r="B748" s="2"/>
      <c r="C748" s="2"/>
      <c r="D748" s="2"/>
      <c r="E748" s="1"/>
      <c r="F748" s="1"/>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10"/>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row>
    <row r="749" spans="1:68" ht="15.75" customHeight="1" x14ac:dyDescent="0.25">
      <c r="A749" s="2"/>
      <c r="B749" s="2"/>
      <c r="C749" s="2"/>
      <c r="D749" s="2"/>
      <c r="E749" s="1"/>
      <c r="F749" s="1"/>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10"/>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row>
    <row r="750" spans="1:68" ht="15.75" customHeight="1" x14ac:dyDescent="0.25">
      <c r="A750" s="2"/>
      <c r="B750" s="2"/>
      <c r="C750" s="2"/>
      <c r="D750" s="2"/>
      <c r="E750" s="1"/>
      <c r="F750" s="1"/>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10"/>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row>
    <row r="751" spans="1:68" ht="15.75" customHeight="1" x14ac:dyDescent="0.25">
      <c r="A751" s="2"/>
      <c r="B751" s="2"/>
      <c r="C751" s="2"/>
      <c r="D751" s="2"/>
      <c r="E751" s="1"/>
      <c r="F751" s="1"/>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10"/>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row>
    <row r="752" spans="1:68" ht="15.75" customHeight="1" x14ac:dyDescent="0.25">
      <c r="A752" s="2"/>
      <c r="B752" s="2"/>
      <c r="C752" s="2"/>
      <c r="D752" s="2"/>
      <c r="E752" s="1"/>
      <c r="F752" s="1"/>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10"/>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row>
    <row r="753" spans="1:68" ht="15.75" customHeight="1" x14ac:dyDescent="0.25">
      <c r="A753" s="2"/>
      <c r="B753" s="2"/>
      <c r="C753" s="2"/>
      <c r="D753" s="2"/>
      <c r="E753" s="1"/>
      <c r="F753" s="1"/>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10"/>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row>
    <row r="754" spans="1:68" ht="15.75" customHeight="1" x14ac:dyDescent="0.25">
      <c r="A754" s="2"/>
      <c r="B754" s="2"/>
      <c r="C754" s="2"/>
      <c r="D754" s="2"/>
      <c r="E754" s="1"/>
      <c r="F754" s="1"/>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10"/>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row>
    <row r="755" spans="1:68" ht="15.75" customHeight="1" x14ac:dyDescent="0.25">
      <c r="A755" s="2"/>
      <c r="B755" s="2"/>
      <c r="C755" s="2"/>
      <c r="D755" s="2"/>
      <c r="E755" s="1"/>
      <c r="F755" s="1"/>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10"/>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row>
    <row r="756" spans="1:68" ht="15.75" customHeight="1" x14ac:dyDescent="0.25">
      <c r="A756" s="2"/>
      <c r="B756" s="2"/>
      <c r="C756" s="2"/>
      <c r="D756" s="2"/>
      <c r="E756" s="1"/>
      <c r="F756" s="1"/>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10"/>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row>
    <row r="757" spans="1:68" ht="15.75" customHeight="1" x14ac:dyDescent="0.25">
      <c r="A757" s="2"/>
      <c r="B757" s="2"/>
      <c r="C757" s="2"/>
      <c r="D757" s="2"/>
      <c r="E757" s="1"/>
      <c r="F757" s="1"/>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10"/>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row>
    <row r="758" spans="1:68" ht="15.75" customHeight="1" x14ac:dyDescent="0.25">
      <c r="A758" s="2"/>
      <c r="B758" s="2"/>
      <c r="C758" s="2"/>
      <c r="D758" s="2"/>
      <c r="E758" s="1"/>
      <c r="F758" s="1"/>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10"/>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row>
    <row r="759" spans="1:68" ht="15.75" customHeight="1" x14ac:dyDescent="0.25">
      <c r="A759" s="2"/>
      <c r="B759" s="2"/>
      <c r="C759" s="2"/>
      <c r="D759" s="2"/>
      <c r="E759" s="1"/>
      <c r="F759" s="1"/>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10"/>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row>
    <row r="760" spans="1:68" ht="15.75" customHeight="1" x14ac:dyDescent="0.25">
      <c r="A760" s="2"/>
      <c r="B760" s="2"/>
      <c r="C760" s="2"/>
      <c r="D760" s="2"/>
      <c r="E760" s="1"/>
      <c r="F760" s="1"/>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10"/>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row>
    <row r="761" spans="1:68" ht="15.75" customHeight="1" x14ac:dyDescent="0.25">
      <c r="A761" s="2"/>
      <c r="B761" s="2"/>
      <c r="C761" s="2"/>
      <c r="D761" s="2"/>
      <c r="E761" s="1"/>
      <c r="F761" s="1"/>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10"/>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row>
    <row r="762" spans="1:68" ht="15.75" customHeight="1" x14ac:dyDescent="0.25">
      <c r="A762" s="2"/>
      <c r="B762" s="2"/>
      <c r="C762" s="2"/>
      <c r="D762" s="2"/>
      <c r="E762" s="1"/>
      <c r="F762" s="1"/>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10"/>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row>
    <row r="763" spans="1:68" ht="15.75" customHeight="1" x14ac:dyDescent="0.25">
      <c r="A763" s="2"/>
      <c r="B763" s="2"/>
      <c r="C763" s="2"/>
      <c r="D763" s="2"/>
      <c r="E763" s="1"/>
      <c r="F763" s="1"/>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10"/>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row>
    <row r="764" spans="1:68" ht="15.75" customHeight="1" x14ac:dyDescent="0.25">
      <c r="A764" s="2"/>
      <c r="B764" s="2"/>
      <c r="C764" s="2"/>
      <c r="D764" s="2"/>
      <c r="E764" s="1"/>
      <c r="F764" s="1"/>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10"/>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row>
    <row r="765" spans="1:68" ht="15.75" customHeight="1" x14ac:dyDescent="0.25">
      <c r="A765" s="2"/>
      <c r="B765" s="2"/>
      <c r="C765" s="2"/>
      <c r="D765" s="2"/>
      <c r="E765" s="1"/>
      <c r="F765" s="1"/>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10"/>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row>
    <row r="766" spans="1:68" ht="15.75" customHeight="1" x14ac:dyDescent="0.25">
      <c r="A766" s="2"/>
      <c r="B766" s="2"/>
      <c r="C766" s="2"/>
      <c r="D766" s="2"/>
      <c r="E766" s="1"/>
      <c r="F766" s="1"/>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10"/>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row>
    <row r="767" spans="1:68" ht="15.75" customHeight="1" x14ac:dyDescent="0.25">
      <c r="A767" s="2"/>
      <c r="B767" s="2"/>
      <c r="C767" s="2"/>
      <c r="D767" s="2"/>
      <c r="E767" s="1"/>
      <c r="F767" s="1"/>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10"/>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row>
    <row r="768" spans="1:68" ht="15.75" customHeight="1" x14ac:dyDescent="0.25">
      <c r="A768" s="2"/>
      <c r="B768" s="2"/>
      <c r="C768" s="2"/>
      <c r="D768" s="2"/>
      <c r="E768" s="1"/>
      <c r="F768" s="1"/>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10"/>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row>
    <row r="769" spans="1:68" ht="15.75" customHeight="1" x14ac:dyDescent="0.25">
      <c r="A769" s="2"/>
      <c r="B769" s="2"/>
      <c r="C769" s="2"/>
      <c r="D769" s="2"/>
      <c r="E769" s="1"/>
      <c r="F769" s="1"/>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10"/>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row>
    <row r="770" spans="1:68" ht="15.75" customHeight="1" x14ac:dyDescent="0.25">
      <c r="A770" s="2"/>
      <c r="B770" s="2"/>
      <c r="C770" s="2"/>
      <c r="D770" s="2"/>
      <c r="E770" s="1"/>
      <c r="F770" s="1"/>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10"/>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row>
    <row r="771" spans="1:68" ht="15.75" customHeight="1" x14ac:dyDescent="0.25">
      <c r="A771" s="2"/>
      <c r="B771" s="2"/>
      <c r="C771" s="2"/>
      <c r="D771" s="2"/>
      <c r="E771" s="1"/>
      <c r="F771" s="1"/>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10"/>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row>
    <row r="772" spans="1:68" ht="15.75" customHeight="1" x14ac:dyDescent="0.25">
      <c r="A772" s="2"/>
      <c r="B772" s="2"/>
      <c r="C772" s="2"/>
      <c r="D772" s="2"/>
      <c r="E772" s="1"/>
      <c r="F772" s="1"/>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10"/>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row>
    <row r="773" spans="1:68" ht="15.75" customHeight="1" x14ac:dyDescent="0.25">
      <c r="A773" s="2"/>
      <c r="B773" s="2"/>
      <c r="C773" s="2"/>
      <c r="D773" s="2"/>
      <c r="E773" s="1"/>
      <c r="F773" s="1"/>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10"/>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row>
    <row r="774" spans="1:68" ht="15.75" customHeight="1" x14ac:dyDescent="0.25">
      <c r="A774" s="2"/>
      <c r="B774" s="2"/>
      <c r="C774" s="2"/>
      <c r="D774" s="2"/>
      <c r="E774" s="1"/>
      <c r="F774" s="1"/>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10"/>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row>
    <row r="775" spans="1:68" ht="15.75" customHeight="1" x14ac:dyDescent="0.25">
      <c r="A775" s="2"/>
      <c r="B775" s="2"/>
      <c r="C775" s="2"/>
      <c r="D775" s="2"/>
      <c r="E775" s="1"/>
      <c r="F775" s="1"/>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10"/>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row>
    <row r="776" spans="1:68" ht="15.75" customHeight="1" x14ac:dyDescent="0.25">
      <c r="A776" s="2"/>
      <c r="B776" s="2"/>
      <c r="C776" s="2"/>
      <c r="D776" s="2"/>
      <c r="E776" s="1"/>
      <c r="F776" s="1"/>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10"/>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row>
    <row r="777" spans="1:68" ht="15.75" customHeight="1" x14ac:dyDescent="0.25">
      <c r="A777" s="2"/>
      <c r="B777" s="2"/>
      <c r="C777" s="2"/>
      <c r="D777" s="2"/>
      <c r="E777" s="1"/>
      <c r="F777" s="1"/>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10"/>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row>
    <row r="778" spans="1:68" ht="15.75" customHeight="1" x14ac:dyDescent="0.25">
      <c r="A778" s="2"/>
      <c r="B778" s="2"/>
      <c r="C778" s="2"/>
      <c r="D778" s="2"/>
      <c r="E778" s="1"/>
      <c r="F778" s="1"/>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10"/>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row>
    <row r="779" spans="1:68" ht="15.75" customHeight="1" x14ac:dyDescent="0.25">
      <c r="A779" s="2"/>
      <c r="B779" s="2"/>
      <c r="C779" s="2"/>
      <c r="D779" s="2"/>
      <c r="E779" s="1"/>
      <c r="F779" s="1"/>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10"/>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row>
    <row r="780" spans="1:68" ht="15.75" customHeight="1" x14ac:dyDescent="0.25">
      <c r="A780" s="2"/>
      <c r="B780" s="2"/>
      <c r="C780" s="2"/>
      <c r="D780" s="2"/>
      <c r="E780" s="1"/>
      <c r="F780" s="1"/>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10"/>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row>
    <row r="781" spans="1:68" ht="15.75" customHeight="1" x14ac:dyDescent="0.25">
      <c r="A781" s="2"/>
      <c r="B781" s="2"/>
      <c r="C781" s="2"/>
      <c r="D781" s="2"/>
      <c r="E781" s="1"/>
      <c r="F781" s="1"/>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10"/>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row>
    <row r="782" spans="1:68" ht="15.75" customHeight="1" x14ac:dyDescent="0.25">
      <c r="A782" s="2"/>
      <c r="B782" s="2"/>
      <c r="C782" s="2"/>
      <c r="D782" s="2"/>
      <c r="E782" s="1"/>
      <c r="F782" s="1"/>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10"/>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row>
    <row r="783" spans="1:68" ht="15.75" customHeight="1" x14ac:dyDescent="0.25">
      <c r="A783" s="2"/>
      <c r="B783" s="2"/>
      <c r="C783" s="2"/>
      <c r="D783" s="2"/>
      <c r="E783" s="1"/>
      <c r="F783" s="1"/>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10"/>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row>
    <row r="784" spans="1:68" ht="15.75" customHeight="1" x14ac:dyDescent="0.25">
      <c r="A784" s="2"/>
      <c r="B784" s="2"/>
      <c r="C784" s="2"/>
      <c r="D784" s="2"/>
      <c r="E784" s="1"/>
      <c r="F784" s="1"/>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10"/>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row>
    <row r="785" spans="1:68" ht="15.75" customHeight="1" x14ac:dyDescent="0.25">
      <c r="A785" s="2"/>
      <c r="B785" s="2"/>
      <c r="C785" s="2"/>
      <c r="D785" s="2"/>
      <c r="E785" s="1"/>
      <c r="F785" s="1"/>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10"/>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row>
    <row r="786" spans="1:68" ht="15.75" customHeight="1" x14ac:dyDescent="0.25">
      <c r="A786" s="2"/>
      <c r="B786" s="2"/>
      <c r="C786" s="2"/>
      <c r="D786" s="2"/>
      <c r="E786" s="1"/>
      <c r="F786" s="1"/>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10"/>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row>
    <row r="787" spans="1:68" ht="15.75" customHeight="1" x14ac:dyDescent="0.25">
      <c r="A787" s="2"/>
      <c r="B787" s="2"/>
      <c r="C787" s="2"/>
      <c r="D787" s="2"/>
      <c r="E787" s="1"/>
      <c r="F787" s="1"/>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10"/>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row>
    <row r="788" spans="1:68" ht="15.75" customHeight="1" x14ac:dyDescent="0.25">
      <c r="A788" s="2"/>
      <c r="B788" s="2"/>
      <c r="C788" s="2"/>
      <c r="D788" s="2"/>
      <c r="E788" s="1"/>
      <c r="F788" s="1"/>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10"/>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row>
    <row r="789" spans="1:68" ht="15.75" customHeight="1" x14ac:dyDescent="0.25">
      <c r="A789" s="2"/>
      <c r="B789" s="2"/>
      <c r="C789" s="2"/>
      <c r="D789" s="2"/>
      <c r="E789" s="1"/>
      <c r="F789" s="1"/>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10"/>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row>
    <row r="790" spans="1:68" ht="15.75" customHeight="1" x14ac:dyDescent="0.25">
      <c r="A790" s="2"/>
      <c r="B790" s="2"/>
      <c r="C790" s="2"/>
      <c r="D790" s="2"/>
      <c r="E790" s="1"/>
      <c r="F790" s="1"/>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10"/>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row>
    <row r="791" spans="1:68" ht="15.75" customHeight="1" x14ac:dyDescent="0.25">
      <c r="A791" s="2"/>
      <c r="B791" s="2"/>
      <c r="C791" s="2"/>
      <c r="D791" s="2"/>
      <c r="E791" s="1"/>
      <c r="F791" s="1"/>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10"/>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row>
    <row r="792" spans="1:68" ht="15.75" customHeight="1" x14ac:dyDescent="0.25">
      <c r="A792" s="2"/>
      <c r="B792" s="2"/>
      <c r="C792" s="2"/>
      <c r="D792" s="2"/>
      <c r="E792" s="1"/>
      <c r="F792" s="1"/>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10"/>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row>
    <row r="793" spans="1:68" ht="15.75" customHeight="1" x14ac:dyDescent="0.25">
      <c r="A793" s="2"/>
      <c r="B793" s="2"/>
      <c r="C793" s="2"/>
      <c r="D793" s="2"/>
      <c r="E793" s="1"/>
      <c r="F793" s="1"/>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10"/>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row>
    <row r="794" spans="1:68" ht="15.75" customHeight="1" x14ac:dyDescent="0.25">
      <c r="A794" s="2"/>
      <c r="B794" s="2"/>
      <c r="C794" s="2"/>
      <c r="D794" s="2"/>
      <c r="E794" s="1"/>
      <c r="F794" s="1"/>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10"/>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row>
    <row r="795" spans="1:68" ht="15.75" customHeight="1" x14ac:dyDescent="0.25">
      <c r="A795" s="2"/>
      <c r="B795" s="2"/>
      <c r="C795" s="2"/>
      <c r="D795" s="2"/>
      <c r="E795" s="1"/>
      <c r="F795" s="1"/>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10"/>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row>
    <row r="796" spans="1:68" ht="15.75" customHeight="1" x14ac:dyDescent="0.25">
      <c r="A796" s="2"/>
      <c r="B796" s="2"/>
      <c r="C796" s="2"/>
      <c r="D796" s="2"/>
      <c r="E796" s="1"/>
      <c r="F796" s="1"/>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10"/>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row>
    <row r="797" spans="1:68" ht="15.75" customHeight="1" x14ac:dyDescent="0.25">
      <c r="A797" s="2"/>
      <c r="B797" s="2"/>
      <c r="C797" s="2"/>
      <c r="D797" s="2"/>
      <c r="E797" s="1"/>
      <c r="F797" s="1"/>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10"/>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row>
    <row r="798" spans="1:68" ht="15.75" customHeight="1" x14ac:dyDescent="0.25">
      <c r="A798" s="2"/>
      <c r="B798" s="2"/>
      <c r="C798" s="2"/>
      <c r="D798" s="2"/>
      <c r="E798" s="1"/>
      <c r="F798" s="1"/>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10"/>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row>
    <row r="799" spans="1:68" ht="15.75" customHeight="1" x14ac:dyDescent="0.25">
      <c r="A799" s="2"/>
      <c r="B799" s="2"/>
      <c r="C799" s="2"/>
      <c r="D799" s="2"/>
      <c r="E799" s="1"/>
      <c r="F799" s="1"/>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10"/>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row>
    <row r="800" spans="1:68" ht="15.75" customHeight="1" x14ac:dyDescent="0.25">
      <c r="A800" s="2"/>
      <c r="B800" s="2"/>
      <c r="C800" s="2"/>
      <c r="D800" s="2"/>
      <c r="E800" s="1"/>
      <c r="F800" s="1"/>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10"/>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row>
    <row r="801" spans="1:68" ht="15.75" customHeight="1" x14ac:dyDescent="0.25">
      <c r="A801" s="2"/>
      <c r="B801" s="2"/>
      <c r="C801" s="2"/>
      <c r="D801" s="2"/>
      <c r="E801" s="1"/>
      <c r="F801" s="1"/>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10"/>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row>
    <row r="802" spans="1:68" ht="15.75" customHeight="1" x14ac:dyDescent="0.25">
      <c r="A802" s="2"/>
      <c r="B802" s="2"/>
      <c r="C802" s="2"/>
      <c r="D802" s="2"/>
      <c r="E802" s="1"/>
      <c r="F802" s="1"/>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10"/>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row>
    <row r="803" spans="1:68" ht="15.75" customHeight="1" x14ac:dyDescent="0.25">
      <c r="A803" s="2"/>
      <c r="B803" s="2"/>
      <c r="C803" s="2"/>
      <c r="D803" s="2"/>
      <c r="E803" s="1"/>
      <c r="F803" s="1"/>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10"/>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row>
    <row r="804" spans="1:68" ht="15.75" customHeight="1" x14ac:dyDescent="0.25">
      <c r="A804" s="2"/>
      <c r="B804" s="2"/>
      <c r="C804" s="2"/>
      <c r="D804" s="2"/>
      <c r="E804" s="1"/>
      <c r="F804" s="1"/>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10"/>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row>
    <row r="805" spans="1:68" ht="15.75" customHeight="1" x14ac:dyDescent="0.25">
      <c r="A805" s="2"/>
      <c r="B805" s="2"/>
      <c r="C805" s="2"/>
      <c r="D805" s="2"/>
      <c r="E805" s="1"/>
      <c r="F805" s="1"/>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10"/>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row>
    <row r="806" spans="1:68" ht="15.75" customHeight="1" x14ac:dyDescent="0.25">
      <c r="A806" s="2"/>
      <c r="B806" s="2"/>
      <c r="C806" s="2"/>
      <c r="D806" s="2"/>
      <c r="E806" s="1"/>
      <c r="F806" s="1"/>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10"/>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row>
    <row r="807" spans="1:68" ht="15.75" customHeight="1" x14ac:dyDescent="0.25">
      <c r="A807" s="2"/>
      <c r="B807" s="2"/>
      <c r="C807" s="2"/>
      <c r="D807" s="2"/>
      <c r="E807" s="1"/>
      <c r="F807" s="1"/>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10"/>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row>
    <row r="808" spans="1:68" ht="15.75" customHeight="1" x14ac:dyDescent="0.25">
      <c r="A808" s="2"/>
      <c r="B808" s="2"/>
      <c r="C808" s="2"/>
      <c r="D808" s="2"/>
      <c r="E808" s="1"/>
      <c r="F808" s="1"/>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10"/>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row>
    <row r="809" spans="1:68" ht="15.75" customHeight="1" x14ac:dyDescent="0.25">
      <c r="A809" s="2"/>
      <c r="B809" s="2"/>
      <c r="C809" s="2"/>
      <c r="D809" s="2"/>
      <c r="E809" s="1"/>
      <c r="F809" s="1"/>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10"/>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row>
    <row r="810" spans="1:68" ht="15.75" customHeight="1" x14ac:dyDescent="0.25">
      <c r="A810" s="2"/>
      <c r="B810" s="2"/>
      <c r="C810" s="2"/>
      <c r="D810" s="2"/>
      <c r="E810" s="1"/>
      <c r="F810" s="1"/>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10"/>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row>
    <row r="811" spans="1:68" ht="15.75" customHeight="1" x14ac:dyDescent="0.25">
      <c r="A811" s="2"/>
      <c r="B811" s="2"/>
      <c r="C811" s="2"/>
      <c r="D811" s="2"/>
      <c r="E811" s="1"/>
      <c r="F811" s="1"/>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10"/>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row>
    <row r="812" spans="1:68" ht="15.75" customHeight="1" x14ac:dyDescent="0.25">
      <c r="A812" s="2"/>
      <c r="B812" s="2"/>
      <c r="C812" s="2"/>
      <c r="D812" s="2"/>
      <c r="E812" s="1"/>
      <c r="F812" s="1"/>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10"/>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row>
    <row r="813" spans="1:68" ht="15.75" customHeight="1" x14ac:dyDescent="0.25">
      <c r="A813" s="2"/>
      <c r="B813" s="2"/>
      <c r="C813" s="2"/>
      <c r="D813" s="2"/>
      <c r="E813" s="1"/>
      <c r="F813" s="1"/>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10"/>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row>
    <row r="814" spans="1:68" ht="15.75" customHeight="1" x14ac:dyDescent="0.25">
      <c r="A814" s="2"/>
      <c r="B814" s="2"/>
      <c r="C814" s="2"/>
      <c r="D814" s="2"/>
      <c r="E814" s="1"/>
      <c r="F814" s="1"/>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10"/>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row>
    <row r="815" spans="1:68" ht="15.75" customHeight="1" x14ac:dyDescent="0.25">
      <c r="A815" s="2"/>
      <c r="B815" s="2"/>
      <c r="C815" s="2"/>
      <c r="D815" s="2"/>
      <c r="E815" s="1"/>
      <c r="F815" s="1"/>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10"/>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row>
    <row r="816" spans="1:68" ht="15.75" customHeight="1" x14ac:dyDescent="0.25">
      <c r="A816" s="2"/>
      <c r="B816" s="2"/>
      <c r="C816" s="2"/>
      <c r="D816" s="2"/>
      <c r="E816" s="1"/>
      <c r="F816" s="1"/>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10"/>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row>
    <row r="817" spans="1:68" ht="15.75" customHeight="1" x14ac:dyDescent="0.25">
      <c r="A817" s="2"/>
      <c r="B817" s="2"/>
      <c r="C817" s="2"/>
      <c r="D817" s="2"/>
      <c r="E817" s="1"/>
      <c r="F817" s="1"/>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10"/>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row>
    <row r="818" spans="1:68" ht="15.75" customHeight="1" x14ac:dyDescent="0.25">
      <c r="A818" s="2"/>
      <c r="B818" s="2"/>
      <c r="C818" s="2"/>
      <c r="D818" s="2"/>
      <c r="E818" s="1"/>
      <c r="F818" s="1"/>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10"/>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row>
    <row r="819" spans="1:68" ht="15.75" customHeight="1" x14ac:dyDescent="0.25">
      <c r="A819" s="2"/>
      <c r="B819" s="2"/>
      <c r="C819" s="2"/>
      <c r="D819" s="2"/>
      <c r="E819" s="1"/>
      <c r="F819" s="1"/>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10"/>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row>
    <row r="820" spans="1:68" ht="15.75" customHeight="1" x14ac:dyDescent="0.25">
      <c r="A820" s="2"/>
      <c r="B820" s="2"/>
      <c r="C820" s="2"/>
      <c r="D820" s="2"/>
      <c r="E820" s="1"/>
      <c r="F820" s="1"/>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10"/>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row>
    <row r="821" spans="1:68" ht="15.75" customHeight="1" x14ac:dyDescent="0.25">
      <c r="A821" s="2"/>
      <c r="B821" s="2"/>
      <c r="C821" s="2"/>
      <c r="D821" s="2"/>
      <c r="E821" s="1"/>
      <c r="F821" s="1"/>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10"/>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row>
    <row r="822" spans="1:68" ht="15.75" customHeight="1" x14ac:dyDescent="0.25">
      <c r="A822" s="2"/>
      <c r="B822" s="2"/>
      <c r="C822" s="2"/>
      <c r="D822" s="2"/>
      <c r="E822" s="1"/>
      <c r="F822" s="1"/>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10"/>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row>
    <row r="823" spans="1:68" ht="15.75" customHeight="1" x14ac:dyDescent="0.25">
      <c r="A823" s="2"/>
      <c r="B823" s="2"/>
      <c r="C823" s="2"/>
      <c r="D823" s="2"/>
      <c r="E823" s="1"/>
      <c r="F823" s="1"/>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10"/>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row>
    <row r="824" spans="1:68" ht="15.75" customHeight="1" x14ac:dyDescent="0.25">
      <c r="A824" s="2"/>
      <c r="B824" s="2"/>
      <c r="C824" s="2"/>
      <c r="D824" s="2"/>
      <c r="E824" s="1"/>
      <c r="F824" s="1"/>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10"/>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row>
    <row r="825" spans="1:68" ht="15.75" customHeight="1" x14ac:dyDescent="0.25">
      <c r="A825" s="2"/>
      <c r="B825" s="2"/>
      <c r="C825" s="2"/>
      <c r="D825" s="2"/>
      <c r="E825" s="1"/>
      <c r="F825" s="1"/>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10"/>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row>
    <row r="826" spans="1:68" ht="15.75" customHeight="1" x14ac:dyDescent="0.25">
      <c r="A826" s="2"/>
      <c r="B826" s="2"/>
      <c r="C826" s="2"/>
      <c r="D826" s="2"/>
      <c r="E826" s="1"/>
      <c r="F826" s="1"/>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10"/>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row>
    <row r="827" spans="1:68" ht="15.75" customHeight="1" x14ac:dyDescent="0.25">
      <c r="A827" s="2"/>
      <c r="B827" s="2"/>
      <c r="C827" s="2"/>
      <c r="D827" s="2"/>
      <c r="E827" s="1"/>
      <c r="F827" s="1"/>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10"/>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row>
    <row r="828" spans="1:68" ht="15.75" customHeight="1" x14ac:dyDescent="0.25">
      <c r="A828" s="2"/>
      <c r="B828" s="2"/>
      <c r="C828" s="2"/>
      <c r="D828" s="2"/>
      <c r="E828" s="1"/>
      <c r="F828" s="1"/>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10"/>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row>
    <row r="829" spans="1:68" ht="15.75" customHeight="1" x14ac:dyDescent="0.25">
      <c r="A829" s="2"/>
      <c r="B829" s="2"/>
      <c r="C829" s="2"/>
      <c r="D829" s="2"/>
      <c r="E829" s="1"/>
      <c r="F829" s="1"/>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10"/>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row>
    <row r="830" spans="1:68" ht="15.75" customHeight="1" x14ac:dyDescent="0.25">
      <c r="A830" s="2"/>
      <c r="B830" s="2"/>
      <c r="C830" s="2"/>
      <c r="D830" s="2"/>
      <c r="E830" s="1"/>
      <c r="F830" s="1"/>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10"/>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row>
    <row r="831" spans="1:68" ht="15.75" customHeight="1" x14ac:dyDescent="0.25">
      <c r="A831" s="2"/>
      <c r="B831" s="2"/>
      <c r="C831" s="2"/>
      <c r="D831" s="2"/>
      <c r="E831" s="1"/>
      <c r="F831" s="1"/>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10"/>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row>
    <row r="832" spans="1:68" ht="15.75" customHeight="1" x14ac:dyDescent="0.25">
      <c r="A832" s="2"/>
      <c r="B832" s="2"/>
      <c r="C832" s="2"/>
      <c r="D832" s="2"/>
      <c r="E832" s="1"/>
      <c r="F832" s="1"/>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10"/>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row>
    <row r="833" spans="1:68" ht="15.75" customHeight="1" x14ac:dyDescent="0.25">
      <c r="A833" s="2"/>
      <c r="B833" s="2"/>
      <c r="C833" s="2"/>
      <c r="D833" s="2"/>
      <c r="E833" s="1"/>
      <c r="F833" s="1"/>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10"/>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row>
    <row r="834" spans="1:68" ht="15.75" customHeight="1" x14ac:dyDescent="0.25">
      <c r="A834" s="2"/>
      <c r="B834" s="2"/>
      <c r="C834" s="2"/>
      <c r="D834" s="2"/>
      <c r="E834" s="1"/>
      <c r="F834" s="1"/>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10"/>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row>
    <row r="835" spans="1:68" ht="15.75" customHeight="1" x14ac:dyDescent="0.25">
      <c r="A835" s="2"/>
      <c r="B835" s="2"/>
      <c r="C835" s="2"/>
      <c r="D835" s="2"/>
      <c r="E835" s="1"/>
      <c r="F835" s="1"/>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10"/>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row>
    <row r="836" spans="1:68" ht="15.75" customHeight="1" x14ac:dyDescent="0.25">
      <c r="A836" s="2"/>
      <c r="B836" s="2"/>
      <c r="C836" s="2"/>
      <c r="D836" s="2"/>
      <c r="E836" s="1"/>
      <c r="F836" s="1"/>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10"/>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row>
    <row r="837" spans="1:68" ht="15.75" customHeight="1" x14ac:dyDescent="0.25">
      <c r="A837" s="2"/>
      <c r="B837" s="2"/>
      <c r="C837" s="2"/>
      <c r="D837" s="2"/>
      <c r="E837" s="1"/>
      <c r="F837" s="1"/>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10"/>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row>
    <row r="838" spans="1:68" ht="15.75" customHeight="1" x14ac:dyDescent="0.25">
      <c r="A838" s="2"/>
      <c r="B838" s="2"/>
      <c r="C838" s="2"/>
      <c r="D838" s="2"/>
      <c r="E838" s="1"/>
      <c r="F838" s="1"/>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10"/>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row>
    <row r="839" spans="1:68" ht="15.75" customHeight="1" x14ac:dyDescent="0.25">
      <c r="A839" s="2"/>
      <c r="B839" s="2"/>
      <c r="C839" s="2"/>
      <c r="D839" s="2"/>
      <c r="E839" s="1"/>
      <c r="F839" s="1"/>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10"/>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row>
    <row r="840" spans="1:68" ht="15.75" customHeight="1" x14ac:dyDescent="0.25">
      <c r="A840" s="2"/>
      <c r="B840" s="2"/>
      <c r="C840" s="2"/>
      <c r="D840" s="2"/>
      <c r="E840" s="1"/>
      <c r="F840" s="1"/>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10"/>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row>
    <row r="841" spans="1:68" ht="15.75" customHeight="1" x14ac:dyDescent="0.25">
      <c r="A841" s="2"/>
      <c r="B841" s="2"/>
      <c r="C841" s="2"/>
      <c r="D841" s="2"/>
      <c r="E841" s="1"/>
      <c r="F841" s="1"/>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10"/>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row>
    <row r="842" spans="1:68" ht="15.75" customHeight="1" x14ac:dyDescent="0.25">
      <c r="A842" s="2"/>
      <c r="B842" s="2"/>
      <c r="C842" s="2"/>
      <c r="D842" s="2"/>
      <c r="E842" s="1"/>
      <c r="F842" s="1"/>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10"/>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row>
    <row r="843" spans="1:68" ht="15.75" customHeight="1" x14ac:dyDescent="0.25">
      <c r="A843" s="2"/>
      <c r="B843" s="2"/>
      <c r="C843" s="2"/>
      <c r="D843" s="2"/>
      <c r="E843" s="1"/>
      <c r="F843" s="1"/>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10"/>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row>
    <row r="844" spans="1:68" ht="15.75" customHeight="1" x14ac:dyDescent="0.25">
      <c r="A844" s="2"/>
      <c r="B844" s="2"/>
      <c r="C844" s="2"/>
      <c r="D844" s="2"/>
      <c r="E844" s="1"/>
      <c r="F844" s="1"/>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10"/>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row>
    <row r="845" spans="1:68" ht="15.75" customHeight="1" x14ac:dyDescent="0.25">
      <c r="A845" s="2"/>
      <c r="B845" s="2"/>
      <c r="C845" s="2"/>
      <c r="D845" s="2"/>
      <c r="E845" s="1"/>
      <c r="F845" s="1"/>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10"/>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row>
    <row r="846" spans="1:68" ht="15.75" customHeight="1" x14ac:dyDescent="0.25">
      <c r="A846" s="2"/>
      <c r="B846" s="2"/>
      <c r="C846" s="2"/>
      <c r="D846" s="2"/>
      <c r="E846" s="1"/>
      <c r="F846" s="1"/>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10"/>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row>
    <row r="847" spans="1:68" ht="15.75" customHeight="1" x14ac:dyDescent="0.25">
      <c r="A847" s="2"/>
      <c r="B847" s="2"/>
      <c r="C847" s="2"/>
      <c r="D847" s="2"/>
      <c r="E847" s="1"/>
      <c r="F847" s="1"/>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10"/>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row>
    <row r="848" spans="1:68" ht="15.75" customHeight="1" x14ac:dyDescent="0.25">
      <c r="A848" s="2"/>
      <c r="B848" s="2"/>
      <c r="C848" s="2"/>
      <c r="D848" s="2"/>
      <c r="E848" s="1"/>
      <c r="F848" s="1"/>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10"/>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row>
    <row r="849" spans="1:68" ht="15.75" customHeight="1" x14ac:dyDescent="0.25">
      <c r="A849" s="2"/>
      <c r="B849" s="2"/>
      <c r="C849" s="2"/>
      <c r="D849" s="2"/>
      <c r="E849" s="1"/>
      <c r="F849" s="1"/>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10"/>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c r="BO849" s="2"/>
      <c r="BP849" s="2"/>
    </row>
    <row r="850" spans="1:68" ht="15.75" customHeight="1" x14ac:dyDescent="0.25">
      <c r="A850" s="2"/>
      <c r="B850" s="2"/>
      <c r="C850" s="2"/>
      <c r="D850" s="2"/>
      <c r="E850" s="1"/>
      <c r="F850" s="1"/>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10"/>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row>
    <row r="851" spans="1:68" ht="15.75" customHeight="1" x14ac:dyDescent="0.25">
      <c r="A851" s="2"/>
      <c r="B851" s="2"/>
      <c r="C851" s="2"/>
      <c r="D851" s="2"/>
      <c r="E851" s="1"/>
      <c r="F851" s="1"/>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10"/>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row>
    <row r="852" spans="1:68" ht="15.75" customHeight="1" x14ac:dyDescent="0.25">
      <c r="A852" s="2"/>
      <c r="B852" s="2"/>
      <c r="C852" s="2"/>
      <c r="D852" s="2"/>
      <c r="E852" s="1"/>
      <c r="F852" s="1"/>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10"/>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row>
    <row r="853" spans="1:68" ht="15.75" customHeight="1" x14ac:dyDescent="0.25">
      <c r="A853" s="2"/>
      <c r="B853" s="2"/>
      <c r="C853" s="2"/>
      <c r="D853" s="2"/>
      <c r="E853" s="1"/>
      <c r="F853" s="1"/>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10"/>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c r="BO853" s="2"/>
      <c r="BP853" s="2"/>
    </row>
    <row r="854" spans="1:68" ht="15.75" customHeight="1" x14ac:dyDescent="0.25">
      <c r="A854" s="2"/>
      <c r="B854" s="2"/>
      <c r="C854" s="2"/>
      <c r="D854" s="2"/>
      <c r="E854" s="1"/>
      <c r="F854" s="1"/>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10"/>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row>
    <row r="855" spans="1:68" ht="15.75" customHeight="1" x14ac:dyDescent="0.25">
      <c r="A855" s="2"/>
      <c r="B855" s="2"/>
      <c r="C855" s="2"/>
      <c r="D855" s="2"/>
      <c r="E855" s="1"/>
      <c r="F855" s="1"/>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10"/>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row>
    <row r="856" spans="1:68" ht="15.75" customHeight="1" x14ac:dyDescent="0.25">
      <c r="A856" s="2"/>
      <c r="B856" s="2"/>
      <c r="C856" s="2"/>
      <c r="D856" s="2"/>
      <c r="E856" s="1"/>
      <c r="F856" s="1"/>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10"/>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row>
    <row r="857" spans="1:68" ht="15.75" customHeight="1" x14ac:dyDescent="0.25">
      <c r="A857" s="2"/>
      <c r="B857" s="2"/>
      <c r="C857" s="2"/>
      <c r="D857" s="2"/>
      <c r="E857" s="1"/>
      <c r="F857" s="1"/>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10"/>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c r="BO857" s="2"/>
      <c r="BP857" s="2"/>
    </row>
    <row r="858" spans="1:68" ht="15.75" customHeight="1" x14ac:dyDescent="0.25">
      <c r="A858" s="2"/>
      <c r="B858" s="2"/>
      <c r="C858" s="2"/>
      <c r="D858" s="2"/>
      <c r="E858" s="1"/>
      <c r="F858" s="1"/>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10"/>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row>
    <row r="859" spans="1:68" ht="15.75" customHeight="1" x14ac:dyDescent="0.25">
      <c r="A859" s="2"/>
      <c r="B859" s="2"/>
      <c r="C859" s="2"/>
      <c r="D859" s="2"/>
      <c r="E859" s="1"/>
      <c r="F859" s="1"/>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10"/>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row>
    <row r="860" spans="1:68" ht="15.75" customHeight="1" x14ac:dyDescent="0.25">
      <c r="A860" s="2"/>
      <c r="B860" s="2"/>
      <c r="C860" s="2"/>
      <c r="D860" s="2"/>
      <c r="E860" s="1"/>
      <c r="F860" s="1"/>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10"/>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row>
    <row r="861" spans="1:68" ht="15.75" customHeight="1" x14ac:dyDescent="0.25">
      <c r="A861" s="2"/>
      <c r="B861" s="2"/>
      <c r="C861" s="2"/>
      <c r="D861" s="2"/>
      <c r="E861" s="1"/>
      <c r="F861" s="1"/>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10"/>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c r="BO861" s="2"/>
      <c r="BP861" s="2"/>
    </row>
    <row r="862" spans="1:68" ht="15.75" customHeight="1" x14ac:dyDescent="0.25">
      <c r="A862" s="2"/>
      <c r="B862" s="2"/>
      <c r="C862" s="2"/>
      <c r="D862" s="2"/>
      <c r="E862" s="1"/>
      <c r="F862" s="1"/>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10"/>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row>
    <row r="863" spans="1:68" ht="15.75" customHeight="1" x14ac:dyDescent="0.25">
      <c r="A863" s="2"/>
      <c r="B863" s="2"/>
      <c r="C863" s="2"/>
      <c r="D863" s="2"/>
      <c r="E863" s="1"/>
      <c r="F863" s="1"/>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10"/>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row>
    <row r="864" spans="1:68" ht="15.75" customHeight="1" x14ac:dyDescent="0.25">
      <c r="A864" s="2"/>
      <c r="B864" s="2"/>
      <c r="C864" s="2"/>
      <c r="D864" s="2"/>
      <c r="E864" s="1"/>
      <c r="F864" s="1"/>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10"/>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row>
    <row r="865" spans="1:68" ht="15.75" customHeight="1" x14ac:dyDescent="0.25">
      <c r="A865" s="2"/>
      <c r="B865" s="2"/>
      <c r="C865" s="2"/>
      <c r="D865" s="2"/>
      <c r="E865" s="1"/>
      <c r="F865" s="1"/>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10"/>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c r="BO865" s="2"/>
      <c r="BP865" s="2"/>
    </row>
    <row r="866" spans="1:68" ht="15.75" customHeight="1" x14ac:dyDescent="0.25">
      <c r="A866" s="2"/>
      <c r="B866" s="2"/>
      <c r="C866" s="2"/>
      <c r="D866" s="2"/>
      <c r="E866" s="1"/>
      <c r="F866" s="1"/>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10"/>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c r="BO866" s="2"/>
      <c r="BP866" s="2"/>
    </row>
    <row r="867" spans="1:68" ht="15.75" customHeight="1" x14ac:dyDescent="0.25">
      <c r="A867" s="2"/>
      <c r="B867" s="2"/>
      <c r="C867" s="2"/>
      <c r="D867" s="2"/>
      <c r="E867" s="1"/>
      <c r="F867" s="1"/>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10"/>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c r="BO867" s="2"/>
      <c r="BP867" s="2"/>
    </row>
    <row r="868" spans="1:68" ht="15.75" customHeight="1" x14ac:dyDescent="0.25">
      <c r="A868" s="2"/>
      <c r="B868" s="2"/>
      <c r="C868" s="2"/>
      <c r="D868" s="2"/>
      <c r="E868" s="1"/>
      <c r="F868" s="1"/>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10"/>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c r="BO868" s="2"/>
      <c r="BP868" s="2"/>
    </row>
    <row r="869" spans="1:68" ht="15.75" customHeight="1" x14ac:dyDescent="0.25">
      <c r="A869" s="2"/>
      <c r="B869" s="2"/>
      <c r="C869" s="2"/>
      <c r="D869" s="2"/>
      <c r="E869" s="1"/>
      <c r="F869" s="1"/>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10"/>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c r="BO869" s="2"/>
      <c r="BP869" s="2"/>
    </row>
    <row r="870" spans="1:68" ht="15.75" customHeight="1" x14ac:dyDescent="0.25">
      <c r="A870" s="2"/>
      <c r="B870" s="2"/>
      <c r="C870" s="2"/>
      <c r="D870" s="2"/>
      <c r="E870" s="1"/>
      <c r="F870" s="1"/>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10"/>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c r="BO870" s="2"/>
      <c r="BP870" s="2"/>
    </row>
    <row r="871" spans="1:68" ht="15.75" customHeight="1" x14ac:dyDescent="0.25">
      <c r="A871" s="2"/>
      <c r="B871" s="2"/>
      <c r="C871" s="2"/>
      <c r="D871" s="2"/>
      <c r="E871" s="1"/>
      <c r="F871" s="1"/>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10"/>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c r="BO871" s="2"/>
      <c r="BP871" s="2"/>
    </row>
    <row r="872" spans="1:68" ht="15.75" customHeight="1" x14ac:dyDescent="0.25">
      <c r="A872" s="2"/>
      <c r="B872" s="2"/>
      <c r="C872" s="2"/>
      <c r="D872" s="2"/>
      <c r="E872" s="1"/>
      <c r="F872" s="1"/>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10"/>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row>
    <row r="873" spans="1:68" ht="15.75" customHeight="1" x14ac:dyDescent="0.25">
      <c r="A873" s="2"/>
      <c r="B873" s="2"/>
      <c r="C873" s="2"/>
      <c r="D873" s="2"/>
      <c r="E873" s="1"/>
      <c r="F873" s="1"/>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10"/>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row>
    <row r="874" spans="1:68" ht="15.75" customHeight="1" x14ac:dyDescent="0.25">
      <c r="A874" s="2"/>
      <c r="B874" s="2"/>
      <c r="C874" s="2"/>
      <c r="D874" s="2"/>
      <c r="E874" s="1"/>
      <c r="F874" s="1"/>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10"/>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row>
    <row r="875" spans="1:68" ht="15.75" customHeight="1" x14ac:dyDescent="0.25">
      <c r="A875" s="2"/>
      <c r="B875" s="2"/>
      <c r="C875" s="2"/>
      <c r="D875" s="2"/>
      <c r="E875" s="1"/>
      <c r="F875" s="1"/>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10"/>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row>
    <row r="876" spans="1:68" ht="15.75" customHeight="1" x14ac:dyDescent="0.25">
      <c r="A876" s="2"/>
      <c r="B876" s="2"/>
      <c r="C876" s="2"/>
      <c r="D876" s="2"/>
      <c r="E876" s="1"/>
      <c r="F876" s="1"/>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10"/>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row>
    <row r="877" spans="1:68" ht="15.75" customHeight="1" x14ac:dyDescent="0.25">
      <c r="A877" s="2"/>
      <c r="B877" s="2"/>
      <c r="C877" s="2"/>
      <c r="D877" s="2"/>
      <c r="E877" s="1"/>
      <c r="F877" s="1"/>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10"/>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row>
    <row r="878" spans="1:68" ht="15.75" customHeight="1" x14ac:dyDescent="0.25">
      <c r="A878" s="2"/>
      <c r="B878" s="2"/>
      <c r="C878" s="2"/>
      <c r="D878" s="2"/>
      <c r="E878" s="1"/>
      <c r="F878" s="1"/>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10"/>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row>
    <row r="879" spans="1:68" ht="15.75" customHeight="1" x14ac:dyDescent="0.25">
      <c r="A879" s="2"/>
      <c r="B879" s="2"/>
      <c r="C879" s="2"/>
      <c r="D879" s="2"/>
      <c r="E879" s="1"/>
      <c r="F879" s="1"/>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10"/>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row>
    <row r="880" spans="1:68" ht="15.75" customHeight="1" x14ac:dyDescent="0.25">
      <c r="A880" s="2"/>
      <c r="B880" s="2"/>
      <c r="C880" s="2"/>
      <c r="D880" s="2"/>
      <c r="E880" s="1"/>
      <c r="F880" s="1"/>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10"/>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row>
    <row r="881" spans="1:68" ht="15.75" customHeight="1" x14ac:dyDescent="0.25">
      <c r="A881" s="2"/>
      <c r="B881" s="2"/>
      <c r="C881" s="2"/>
      <c r="D881" s="2"/>
      <c r="E881" s="1"/>
      <c r="F881" s="1"/>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10"/>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row>
    <row r="882" spans="1:68" ht="15.75" customHeight="1" x14ac:dyDescent="0.25">
      <c r="A882" s="2"/>
      <c r="B882" s="2"/>
      <c r="C882" s="2"/>
      <c r="D882" s="2"/>
      <c r="E882" s="1"/>
      <c r="F882" s="1"/>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10"/>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row>
    <row r="883" spans="1:68" ht="15.75" customHeight="1" x14ac:dyDescent="0.25">
      <c r="A883" s="2"/>
      <c r="B883" s="2"/>
      <c r="C883" s="2"/>
      <c r="D883" s="2"/>
      <c r="E883" s="1"/>
      <c r="F883" s="1"/>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10"/>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row>
    <row r="884" spans="1:68" ht="15.75" customHeight="1" x14ac:dyDescent="0.25">
      <c r="A884" s="2"/>
      <c r="B884" s="2"/>
      <c r="C884" s="2"/>
      <c r="D884" s="2"/>
      <c r="E884" s="1"/>
      <c r="F884" s="1"/>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10"/>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row>
    <row r="885" spans="1:68" ht="15.75" customHeight="1" x14ac:dyDescent="0.25">
      <c r="A885" s="2"/>
      <c r="B885" s="2"/>
      <c r="C885" s="2"/>
      <c r="D885" s="2"/>
      <c r="E885" s="1"/>
      <c r="F885" s="1"/>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10"/>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row>
    <row r="886" spans="1:68" ht="15.75" customHeight="1" x14ac:dyDescent="0.25">
      <c r="A886" s="2"/>
      <c r="B886" s="2"/>
      <c r="C886" s="2"/>
      <c r="D886" s="2"/>
      <c r="E886" s="1"/>
      <c r="F886" s="1"/>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10"/>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row>
    <row r="887" spans="1:68" ht="15.75" customHeight="1" x14ac:dyDescent="0.25">
      <c r="A887" s="2"/>
      <c r="B887" s="2"/>
      <c r="C887" s="2"/>
      <c r="D887" s="2"/>
      <c r="E887" s="1"/>
      <c r="F887" s="1"/>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10"/>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row>
    <row r="888" spans="1:68" ht="15.75" customHeight="1" x14ac:dyDescent="0.25">
      <c r="A888" s="2"/>
      <c r="B888" s="2"/>
      <c r="C888" s="2"/>
      <c r="D888" s="2"/>
      <c r="E888" s="1"/>
      <c r="F888" s="1"/>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10"/>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row>
    <row r="889" spans="1:68" ht="15.75" customHeight="1" x14ac:dyDescent="0.25">
      <c r="A889" s="2"/>
      <c r="B889" s="2"/>
      <c r="C889" s="2"/>
      <c r="D889" s="2"/>
      <c r="E889" s="1"/>
      <c r="F889" s="1"/>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10"/>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row>
    <row r="890" spans="1:68" ht="15.75" customHeight="1" x14ac:dyDescent="0.25">
      <c r="A890" s="2"/>
      <c r="B890" s="2"/>
      <c r="C890" s="2"/>
      <c r="D890" s="2"/>
      <c r="E890" s="1"/>
      <c r="F890" s="1"/>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10"/>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row>
    <row r="891" spans="1:68" ht="15.75" customHeight="1" x14ac:dyDescent="0.25">
      <c r="A891" s="2"/>
      <c r="B891" s="2"/>
      <c r="C891" s="2"/>
      <c r="D891" s="2"/>
      <c r="E891" s="1"/>
      <c r="F891" s="1"/>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10"/>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c r="BO891" s="2"/>
      <c r="BP891" s="2"/>
    </row>
    <row r="892" spans="1:68" ht="15.75" customHeight="1" x14ac:dyDescent="0.25">
      <c r="A892" s="2"/>
      <c r="B892" s="2"/>
      <c r="C892" s="2"/>
      <c r="D892" s="2"/>
      <c r="E892" s="1"/>
      <c r="F892" s="1"/>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10"/>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c r="BO892" s="2"/>
      <c r="BP892" s="2"/>
    </row>
    <row r="893" spans="1:68" ht="15.75" customHeight="1" x14ac:dyDescent="0.25">
      <c r="A893" s="2"/>
      <c r="B893" s="2"/>
      <c r="C893" s="2"/>
      <c r="D893" s="2"/>
      <c r="E893" s="1"/>
      <c r="F893" s="1"/>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10"/>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c r="BO893" s="2"/>
      <c r="BP893" s="2"/>
    </row>
    <row r="894" spans="1:68" ht="15.75" customHeight="1" x14ac:dyDescent="0.25">
      <c r="A894" s="2"/>
      <c r="B894" s="2"/>
      <c r="C894" s="2"/>
      <c r="D894" s="2"/>
      <c r="E894" s="1"/>
      <c r="F894" s="1"/>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10"/>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c r="BO894" s="2"/>
      <c r="BP894" s="2"/>
    </row>
    <row r="895" spans="1:68" ht="15.75" customHeight="1" x14ac:dyDescent="0.25">
      <c r="A895" s="2"/>
      <c r="B895" s="2"/>
      <c r="C895" s="2"/>
      <c r="D895" s="2"/>
      <c r="E895" s="1"/>
      <c r="F895" s="1"/>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10"/>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c r="BO895" s="2"/>
      <c r="BP895" s="2"/>
    </row>
    <row r="896" spans="1:68" ht="15.75" customHeight="1" x14ac:dyDescent="0.25">
      <c r="A896" s="2"/>
      <c r="B896" s="2"/>
      <c r="C896" s="2"/>
      <c r="D896" s="2"/>
      <c r="E896" s="1"/>
      <c r="F896" s="1"/>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10"/>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row>
    <row r="897" spans="1:68" ht="15.75" customHeight="1" x14ac:dyDescent="0.25">
      <c r="A897" s="2"/>
      <c r="B897" s="2"/>
      <c r="C897" s="2"/>
      <c r="D897" s="2"/>
      <c r="E897" s="1"/>
      <c r="F897" s="1"/>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10"/>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c r="BO897" s="2"/>
      <c r="BP897" s="2"/>
    </row>
    <row r="898" spans="1:68" ht="15.75" customHeight="1" x14ac:dyDescent="0.25">
      <c r="A898" s="2"/>
      <c r="B898" s="2"/>
      <c r="C898" s="2"/>
      <c r="D898" s="2"/>
      <c r="E898" s="1"/>
      <c r="F898" s="1"/>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10"/>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c r="BO898" s="2"/>
      <c r="BP898" s="2"/>
    </row>
    <row r="899" spans="1:68" ht="15.75" customHeight="1" x14ac:dyDescent="0.25">
      <c r="A899" s="2"/>
      <c r="B899" s="2"/>
      <c r="C899" s="2"/>
      <c r="D899" s="2"/>
      <c r="E899" s="1"/>
      <c r="F899" s="1"/>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10"/>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c r="BO899" s="2"/>
      <c r="BP899" s="2"/>
    </row>
    <row r="900" spans="1:68" ht="15.75" customHeight="1" x14ac:dyDescent="0.25">
      <c r="A900" s="2"/>
      <c r="B900" s="2"/>
      <c r="C900" s="2"/>
      <c r="D900" s="2"/>
      <c r="E900" s="1"/>
      <c r="F900" s="1"/>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10"/>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c r="BO900" s="2"/>
      <c r="BP900" s="2"/>
    </row>
    <row r="901" spans="1:68" ht="15.75" customHeight="1" x14ac:dyDescent="0.25">
      <c r="A901" s="2"/>
      <c r="B901" s="2"/>
      <c r="C901" s="2"/>
      <c r="D901" s="2"/>
      <c r="E901" s="1"/>
      <c r="F901" s="1"/>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10"/>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c r="BO901" s="2"/>
      <c r="BP901" s="2"/>
    </row>
    <row r="902" spans="1:68" ht="15.75" customHeight="1" x14ac:dyDescent="0.25">
      <c r="A902" s="2"/>
      <c r="B902" s="2"/>
      <c r="C902" s="2"/>
      <c r="D902" s="2"/>
      <c r="E902" s="1"/>
      <c r="F902" s="1"/>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10"/>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row>
    <row r="903" spans="1:68" ht="15.75" customHeight="1" x14ac:dyDescent="0.25">
      <c r="A903" s="2"/>
      <c r="B903" s="2"/>
      <c r="C903" s="2"/>
      <c r="D903" s="2"/>
      <c r="E903" s="1"/>
      <c r="F903" s="1"/>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10"/>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c r="BO903" s="2"/>
      <c r="BP903" s="2"/>
    </row>
    <row r="904" spans="1:68" ht="15.75" customHeight="1" x14ac:dyDescent="0.25">
      <c r="A904" s="2"/>
      <c r="B904" s="2"/>
      <c r="C904" s="2"/>
      <c r="D904" s="2"/>
      <c r="E904" s="1"/>
      <c r="F904" s="1"/>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10"/>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c r="BO904" s="2"/>
      <c r="BP904" s="2"/>
    </row>
    <row r="905" spans="1:68" ht="15.75" customHeight="1" x14ac:dyDescent="0.25">
      <c r="A905" s="2"/>
      <c r="B905" s="2"/>
      <c r="C905" s="2"/>
      <c r="D905" s="2"/>
      <c r="E905" s="1"/>
      <c r="F905" s="1"/>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10"/>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c r="BO905" s="2"/>
      <c r="BP905" s="2"/>
    </row>
    <row r="906" spans="1:68" ht="15.75" customHeight="1" x14ac:dyDescent="0.25">
      <c r="A906" s="2"/>
      <c r="B906" s="2"/>
      <c r="C906" s="2"/>
      <c r="D906" s="2"/>
      <c r="E906" s="1"/>
      <c r="F906" s="1"/>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10"/>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c r="BO906" s="2"/>
      <c r="BP906" s="2"/>
    </row>
    <row r="907" spans="1:68" ht="15.75" customHeight="1" x14ac:dyDescent="0.25">
      <c r="A907" s="2"/>
      <c r="B907" s="2"/>
      <c r="C907" s="2"/>
      <c r="D907" s="2"/>
      <c r="E907" s="1"/>
      <c r="F907" s="1"/>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10"/>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c r="BO907" s="2"/>
      <c r="BP907" s="2"/>
    </row>
    <row r="908" spans="1:68" ht="15.75" customHeight="1" x14ac:dyDescent="0.25">
      <c r="A908" s="2"/>
      <c r="B908" s="2"/>
      <c r="C908" s="2"/>
      <c r="D908" s="2"/>
      <c r="E908" s="1"/>
      <c r="F908" s="1"/>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10"/>
      <c r="AQ908" s="2"/>
      <c r="AR908" s="2"/>
      <c r="AS908" s="2"/>
      <c r="AT908" s="2"/>
      <c r="AU908" s="2"/>
      <c r="AV908" s="2"/>
      <c r="AW908" s="2"/>
      <c r="AX908" s="2"/>
      <c r="AY908" s="2"/>
      <c r="AZ908" s="2"/>
      <c r="BA908" s="2"/>
      <c r="BB908" s="2"/>
      <c r="BC908" s="2"/>
      <c r="BD908" s="2"/>
      <c r="BE908" s="2"/>
      <c r="BF908" s="2"/>
      <c r="BG908" s="2"/>
      <c r="BH908" s="2"/>
      <c r="BI908" s="2"/>
      <c r="BJ908" s="2"/>
      <c r="BK908" s="2"/>
      <c r="BL908" s="2"/>
      <c r="BM908" s="2"/>
      <c r="BN908" s="2"/>
      <c r="BO908" s="2"/>
      <c r="BP908" s="2"/>
    </row>
    <row r="909" spans="1:68" ht="15.75" customHeight="1" x14ac:dyDescent="0.25">
      <c r="A909" s="2"/>
      <c r="B909" s="2"/>
      <c r="C909" s="2"/>
      <c r="D909" s="2"/>
      <c r="E909" s="1"/>
      <c r="F909" s="1"/>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10"/>
      <c r="AQ909" s="2"/>
      <c r="AR909" s="2"/>
      <c r="AS909" s="2"/>
      <c r="AT909" s="2"/>
      <c r="AU909" s="2"/>
      <c r="AV909" s="2"/>
      <c r="AW909" s="2"/>
      <c r="AX909" s="2"/>
      <c r="AY909" s="2"/>
      <c r="AZ909" s="2"/>
      <c r="BA909" s="2"/>
      <c r="BB909" s="2"/>
      <c r="BC909" s="2"/>
      <c r="BD909" s="2"/>
      <c r="BE909" s="2"/>
      <c r="BF909" s="2"/>
      <c r="BG909" s="2"/>
      <c r="BH909" s="2"/>
      <c r="BI909" s="2"/>
      <c r="BJ909" s="2"/>
      <c r="BK909" s="2"/>
      <c r="BL909" s="2"/>
      <c r="BM909" s="2"/>
      <c r="BN909" s="2"/>
      <c r="BO909" s="2"/>
      <c r="BP909" s="2"/>
    </row>
    <row r="910" spans="1:68" ht="15.75" customHeight="1" x14ac:dyDescent="0.25">
      <c r="A910" s="2"/>
      <c r="B910" s="2"/>
      <c r="C910" s="2"/>
      <c r="D910" s="2"/>
      <c r="E910" s="1"/>
      <c r="F910" s="1"/>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10"/>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c r="BO910" s="2"/>
      <c r="BP910" s="2"/>
    </row>
    <row r="911" spans="1:68" ht="15.75" customHeight="1" x14ac:dyDescent="0.25">
      <c r="A911" s="2"/>
      <c r="B911" s="2"/>
      <c r="C911" s="2"/>
      <c r="D911" s="2"/>
      <c r="E911" s="1"/>
      <c r="F911" s="1"/>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10"/>
      <c r="AQ911" s="2"/>
      <c r="AR911" s="2"/>
      <c r="AS911" s="2"/>
      <c r="AT911" s="2"/>
      <c r="AU911" s="2"/>
      <c r="AV911" s="2"/>
      <c r="AW911" s="2"/>
      <c r="AX911" s="2"/>
      <c r="AY911" s="2"/>
      <c r="AZ911" s="2"/>
      <c r="BA911" s="2"/>
      <c r="BB911" s="2"/>
      <c r="BC911" s="2"/>
      <c r="BD911" s="2"/>
      <c r="BE911" s="2"/>
      <c r="BF911" s="2"/>
      <c r="BG911" s="2"/>
      <c r="BH911" s="2"/>
      <c r="BI911" s="2"/>
      <c r="BJ911" s="2"/>
      <c r="BK911" s="2"/>
      <c r="BL911" s="2"/>
      <c r="BM911" s="2"/>
      <c r="BN911" s="2"/>
      <c r="BO911" s="2"/>
      <c r="BP911" s="2"/>
    </row>
    <row r="912" spans="1:68" ht="15.75" customHeight="1" x14ac:dyDescent="0.25">
      <c r="A912" s="2"/>
      <c r="B912" s="2"/>
      <c r="C912" s="2"/>
      <c r="D912" s="2"/>
      <c r="E912" s="1"/>
      <c r="F912" s="1"/>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10"/>
      <c r="AQ912" s="2"/>
      <c r="AR912" s="2"/>
      <c r="AS912" s="2"/>
      <c r="AT912" s="2"/>
      <c r="AU912" s="2"/>
      <c r="AV912" s="2"/>
      <c r="AW912" s="2"/>
      <c r="AX912" s="2"/>
      <c r="AY912" s="2"/>
      <c r="AZ912" s="2"/>
      <c r="BA912" s="2"/>
      <c r="BB912" s="2"/>
      <c r="BC912" s="2"/>
      <c r="BD912" s="2"/>
      <c r="BE912" s="2"/>
      <c r="BF912" s="2"/>
      <c r="BG912" s="2"/>
      <c r="BH912" s="2"/>
      <c r="BI912" s="2"/>
      <c r="BJ912" s="2"/>
      <c r="BK912" s="2"/>
      <c r="BL912" s="2"/>
      <c r="BM912" s="2"/>
      <c r="BN912" s="2"/>
      <c r="BO912" s="2"/>
      <c r="BP912" s="2"/>
    </row>
    <row r="913" spans="1:68" ht="15.75" customHeight="1" x14ac:dyDescent="0.25">
      <c r="A913" s="2"/>
      <c r="B913" s="2"/>
      <c r="C913" s="2"/>
      <c r="D913" s="2"/>
      <c r="E913" s="1"/>
      <c r="F913" s="1"/>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10"/>
      <c r="AQ913" s="2"/>
      <c r="AR913" s="2"/>
      <c r="AS913" s="2"/>
      <c r="AT913" s="2"/>
      <c r="AU913" s="2"/>
      <c r="AV913" s="2"/>
      <c r="AW913" s="2"/>
      <c r="AX913" s="2"/>
      <c r="AY913" s="2"/>
      <c r="AZ913" s="2"/>
      <c r="BA913" s="2"/>
      <c r="BB913" s="2"/>
      <c r="BC913" s="2"/>
      <c r="BD913" s="2"/>
      <c r="BE913" s="2"/>
      <c r="BF913" s="2"/>
      <c r="BG913" s="2"/>
      <c r="BH913" s="2"/>
      <c r="BI913" s="2"/>
      <c r="BJ913" s="2"/>
      <c r="BK913" s="2"/>
      <c r="BL913" s="2"/>
      <c r="BM913" s="2"/>
      <c r="BN913" s="2"/>
      <c r="BO913" s="2"/>
      <c r="BP913" s="2"/>
    </row>
    <row r="914" spans="1:68" ht="15.75" customHeight="1" x14ac:dyDescent="0.25">
      <c r="A914" s="2"/>
      <c r="B914" s="2"/>
      <c r="C914" s="2"/>
      <c r="D914" s="2"/>
      <c r="E914" s="1"/>
      <c r="F914" s="1"/>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10"/>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c r="BO914" s="2"/>
      <c r="BP914" s="2"/>
    </row>
    <row r="915" spans="1:68" ht="15.75" customHeight="1" x14ac:dyDescent="0.25">
      <c r="A915" s="2"/>
      <c r="B915" s="2"/>
      <c r="C915" s="2"/>
      <c r="D915" s="2"/>
      <c r="E915" s="1"/>
      <c r="F915" s="1"/>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10"/>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c r="BO915" s="2"/>
      <c r="BP915" s="2"/>
    </row>
    <row r="916" spans="1:68" ht="15.75" customHeight="1" x14ac:dyDescent="0.25">
      <c r="A916" s="2"/>
      <c r="B916" s="2"/>
      <c r="C916" s="2"/>
      <c r="D916" s="2"/>
      <c r="E916" s="1"/>
      <c r="F916" s="1"/>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10"/>
      <c r="AQ916" s="2"/>
      <c r="AR916" s="2"/>
      <c r="AS916" s="2"/>
      <c r="AT916" s="2"/>
      <c r="AU916" s="2"/>
      <c r="AV916" s="2"/>
      <c r="AW916" s="2"/>
      <c r="AX916" s="2"/>
      <c r="AY916" s="2"/>
      <c r="AZ916" s="2"/>
      <c r="BA916" s="2"/>
      <c r="BB916" s="2"/>
      <c r="BC916" s="2"/>
      <c r="BD916" s="2"/>
      <c r="BE916" s="2"/>
      <c r="BF916" s="2"/>
      <c r="BG916" s="2"/>
      <c r="BH916" s="2"/>
      <c r="BI916" s="2"/>
      <c r="BJ916" s="2"/>
      <c r="BK916" s="2"/>
      <c r="BL916" s="2"/>
      <c r="BM916" s="2"/>
      <c r="BN916" s="2"/>
      <c r="BO916" s="2"/>
      <c r="BP916" s="2"/>
    </row>
    <row r="917" spans="1:68" ht="15.75" customHeight="1" x14ac:dyDescent="0.25">
      <c r="A917" s="2"/>
      <c r="B917" s="2"/>
      <c r="C917" s="2"/>
      <c r="D917" s="2"/>
      <c r="E917" s="1"/>
      <c r="F917" s="1"/>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10"/>
      <c r="AQ917" s="2"/>
      <c r="AR917" s="2"/>
      <c r="AS917" s="2"/>
      <c r="AT917" s="2"/>
      <c r="AU917" s="2"/>
      <c r="AV917" s="2"/>
      <c r="AW917" s="2"/>
      <c r="AX917" s="2"/>
      <c r="AY917" s="2"/>
      <c r="AZ917" s="2"/>
      <c r="BA917" s="2"/>
      <c r="BB917" s="2"/>
      <c r="BC917" s="2"/>
      <c r="BD917" s="2"/>
      <c r="BE917" s="2"/>
      <c r="BF917" s="2"/>
      <c r="BG917" s="2"/>
      <c r="BH917" s="2"/>
      <c r="BI917" s="2"/>
      <c r="BJ917" s="2"/>
      <c r="BK917" s="2"/>
      <c r="BL917" s="2"/>
      <c r="BM917" s="2"/>
      <c r="BN917" s="2"/>
      <c r="BO917" s="2"/>
      <c r="BP917" s="2"/>
    </row>
    <row r="918" spans="1:68" ht="15.75" customHeight="1" x14ac:dyDescent="0.25">
      <c r="A918" s="2"/>
      <c r="B918" s="2"/>
      <c r="C918" s="2"/>
      <c r="D918" s="2"/>
      <c r="E918" s="1"/>
      <c r="F918" s="1"/>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10"/>
      <c r="AQ918" s="2"/>
      <c r="AR918" s="2"/>
      <c r="AS918" s="2"/>
      <c r="AT918" s="2"/>
      <c r="AU918" s="2"/>
      <c r="AV918" s="2"/>
      <c r="AW918" s="2"/>
      <c r="AX918" s="2"/>
      <c r="AY918" s="2"/>
      <c r="AZ918" s="2"/>
      <c r="BA918" s="2"/>
      <c r="BB918" s="2"/>
      <c r="BC918" s="2"/>
      <c r="BD918" s="2"/>
      <c r="BE918" s="2"/>
      <c r="BF918" s="2"/>
      <c r="BG918" s="2"/>
      <c r="BH918" s="2"/>
      <c r="BI918" s="2"/>
      <c r="BJ918" s="2"/>
      <c r="BK918" s="2"/>
      <c r="BL918" s="2"/>
      <c r="BM918" s="2"/>
      <c r="BN918" s="2"/>
      <c r="BO918" s="2"/>
      <c r="BP918" s="2"/>
    </row>
    <row r="919" spans="1:68" ht="15.75" customHeight="1" x14ac:dyDescent="0.25">
      <c r="A919" s="2"/>
      <c r="B919" s="2"/>
      <c r="C919" s="2"/>
      <c r="D919" s="2"/>
      <c r="E919" s="1"/>
      <c r="F919" s="1"/>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10"/>
      <c r="AQ919" s="2"/>
      <c r="AR919" s="2"/>
      <c r="AS919" s="2"/>
      <c r="AT919" s="2"/>
      <c r="AU919" s="2"/>
      <c r="AV919" s="2"/>
      <c r="AW919" s="2"/>
      <c r="AX919" s="2"/>
      <c r="AY919" s="2"/>
      <c r="AZ919" s="2"/>
      <c r="BA919" s="2"/>
      <c r="BB919" s="2"/>
      <c r="BC919" s="2"/>
      <c r="BD919" s="2"/>
      <c r="BE919" s="2"/>
      <c r="BF919" s="2"/>
      <c r="BG919" s="2"/>
      <c r="BH919" s="2"/>
      <c r="BI919" s="2"/>
      <c r="BJ919" s="2"/>
      <c r="BK919" s="2"/>
      <c r="BL919" s="2"/>
      <c r="BM919" s="2"/>
      <c r="BN919" s="2"/>
      <c r="BO919" s="2"/>
      <c r="BP919" s="2"/>
    </row>
    <row r="920" spans="1:68" ht="15.75" customHeight="1" x14ac:dyDescent="0.25">
      <c r="A920" s="2"/>
      <c r="B920" s="2"/>
      <c r="C920" s="2"/>
      <c r="D920" s="2"/>
      <c r="E920" s="1"/>
      <c r="F920" s="1"/>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10"/>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c r="BO920" s="2"/>
      <c r="BP920" s="2"/>
    </row>
    <row r="921" spans="1:68" ht="15.75" customHeight="1" x14ac:dyDescent="0.25">
      <c r="A921" s="2"/>
      <c r="B921" s="2"/>
      <c r="C921" s="2"/>
      <c r="D921" s="2"/>
      <c r="E921" s="1"/>
      <c r="F921" s="1"/>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10"/>
      <c r="AQ921" s="2"/>
      <c r="AR921" s="2"/>
      <c r="AS921" s="2"/>
      <c r="AT921" s="2"/>
      <c r="AU921" s="2"/>
      <c r="AV921" s="2"/>
      <c r="AW921" s="2"/>
      <c r="AX921" s="2"/>
      <c r="AY921" s="2"/>
      <c r="AZ921" s="2"/>
      <c r="BA921" s="2"/>
      <c r="BB921" s="2"/>
      <c r="BC921" s="2"/>
      <c r="BD921" s="2"/>
      <c r="BE921" s="2"/>
      <c r="BF921" s="2"/>
      <c r="BG921" s="2"/>
      <c r="BH921" s="2"/>
      <c r="BI921" s="2"/>
      <c r="BJ921" s="2"/>
      <c r="BK921" s="2"/>
      <c r="BL921" s="2"/>
      <c r="BM921" s="2"/>
      <c r="BN921" s="2"/>
      <c r="BO921" s="2"/>
      <c r="BP921" s="2"/>
    </row>
    <row r="922" spans="1:68" ht="15.75" customHeight="1" x14ac:dyDescent="0.25">
      <c r="A922" s="2"/>
      <c r="B922" s="2"/>
      <c r="C922" s="2"/>
      <c r="D922" s="2"/>
      <c r="E922" s="1"/>
      <c r="F922" s="1"/>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10"/>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c r="BO922" s="2"/>
      <c r="BP922" s="2"/>
    </row>
    <row r="923" spans="1:68" ht="15.75" customHeight="1" x14ac:dyDescent="0.25">
      <c r="A923" s="2"/>
      <c r="B923" s="2"/>
      <c r="C923" s="2"/>
      <c r="D923" s="2"/>
      <c r="E923" s="1"/>
      <c r="F923" s="1"/>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10"/>
      <c r="AQ923" s="2"/>
      <c r="AR923" s="2"/>
      <c r="AS923" s="2"/>
      <c r="AT923" s="2"/>
      <c r="AU923" s="2"/>
      <c r="AV923" s="2"/>
      <c r="AW923" s="2"/>
      <c r="AX923" s="2"/>
      <c r="AY923" s="2"/>
      <c r="AZ923" s="2"/>
      <c r="BA923" s="2"/>
      <c r="BB923" s="2"/>
      <c r="BC923" s="2"/>
      <c r="BD923" s="2"/>
      <c r="BE923" s="2"/>
      <c r="BF923" s="2"/>
      <c r="BG923" s="2"/>
      <c r="BH923" s="2"/>
      <c r="BI923" s="2"/>
      <c r="BJ923" s="2"/>
      <c r="BK923" s="2"/>
      <c r="BL923" s="2"/>
      <c r="BM923" s="2"/>
      <c r="BN923" s="2"/>
      <c r="BO923" s="2"/>
      <c r="BP923" s="2"/>
    </row>
    <row r="924" spans="1:68" ht="15.75" customHeight="1" x14ac:dyDescent="0.25">
      <c r="A924" s="2"/>
      <c r="B924" s="2"/>
      <c r="C924" s="2"/>
      <c r="D924" s="2"/>
      <c r="E924" s="1"/>
      <c r="F924" s="1"/>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10"/>
      <c r="AQ924" s="2"/>
      <c r="AR924" s="2"/>
      <c r="AS924" s="2"/>
      <c r="AT924" s="2"/>
      <c r="AU924" s="2"/>
      <c r="AV924" s="2"/>
      <c r="AW924" s="2"/>
      <c r="AX924" s="2"/>
      <c r="AY924" s="2"/>
      <c r="AZ924" s="2"/>
      <c r="BA924" s="2"/>
      <c r="BB924" s="2"/>
      <c r="BC924" s="2"/>
      <c r="BD924" s="2"/>
      <c r="BE924" s="2"/>
      <c r="BF924" s="2"/>
      <c r="BG924" s="2"/>
      <c r="BH924" s="2"/>
      <c r="BI924" s="2"/>
      <c r="BJ924" s="2"/>
      <c r="BK924" s="2"/>
      <c r="BL924" s="2"/>
      <c r="BM924" s="2"/>
      <c r="BN924" s="2"/>
      <c r="BO924" s="2"/>
      <c r="BP924" s="2"/>
    </row>
    <row r="925" spans="1:68" ht="15.75" customHeight="1" x14ac:dyDescent="0.25">
      <c r="A925" s="2"/>
      <c r="B925" s="2"/>
      <c r="C925" s="2"/>
      <c r="D925" s="2"/>
      <c r="E925" s="1"/>
      <c r="F925" s="1"/>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10"/>
      <c r="AQ925" s="2"/>
      <c r="AR925" s="2"/>
      <c r="AS925" s="2"/>
      <c r="AT925" s="2"/>
      <c r="AU925" s="2"/>
      <c r="AV925" s="2"/>
      <c r="AW925" s="2"/>
      <c r="AX925" s="2"/>
      <c r="AY925" s="2"/>
      <c r="AZ925" s="2"/>
      <c r="BA925" s="2"/>
      <c r="BB925" s="2"/>
      <c r="BC925" s="2"/>
      <c r="BD925" s="2"/>
      <c r="BE925" s="2"/>
      <c r="BF925" s="2"/>
      <c r="BG925" s="2"/>
      <c r="BH925" s="2"/>
      <c r="BI925" s="2"/>
      <c r="BJ925" s="2"/>
      <c r="BK925" s="2"/>
      <c r="BL925" s="2"/>
      <c r="BM925" s="2"/>
      <c r="BN925" s="2"/>
      <c r="BO925" s="2"/>
      <c r="BP925" s="2"/>
    </row>
    <row r="926" spans="1:68" ht="15.75" customHeight="1" x14ac:dyDescent="0.25">
      <c r="A926" s="2"/>
      <c r="B926" s="2"/>
      <c r="C926" s="2"/>
      <c r="D926" s="2"/>
      <c r="E926" s="1"/>
      <c r="F926" s="1"/>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10"/>
      <c r="AQ926" s="2"/>
      <c r="AR926" s="2"/>
      <c r="AS926" s="2"/>
      <c r="AT926" s="2"/>
      <c r="AU926" s="2"/>
      <c r="AV926" s="2"/>
      <c r="AW926" s="2"/>
      <c r="AX926" s="2"/>
      <c r="AY926" s="2"/>
      <c r="AZ926" s="2"/>
      <c r="BA926" s="2"/>
      <c r="BB926" s="2"/>
      <c r="BC926" s="2"/>
      <c r="BD926" s="2"/>
      <c r="BE926" s="2"/>
      <c r="BF926" s="2"/>
      <c r="BG926" s="2"/>
      <c r="BH926" s="2"/>
      <c r="BI926" s="2"/>
      <c r="BJ926" s="2"/>
      <c r="BK926" s="2"/>
      <c r="BL926" s="2"/>
      <c r="BM926" s="2"/>
      <c r="BN926" s="2"/>
      <c r="BO926" s="2"/>
      <c r="BP926" s="2"/>
    </row>
    <row r="927" spans="1:68" ht="15.75" customHeight="1" x14ac:dyDescent="0.25">
      <c r="A927" s="2"/>
      <c r="B927" s="2"/>
      <c r="C927" s="2"/>
      <c r="D927" s="2"/>
      <c r="E927" s="1"/>
      <c r="F927" s="1"/>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10"/>
      <c r="AQ927" s="2"/>
      <c r="AR927" s="2"/>
      <c r="AS927" s="2"/>
      <c r="AT927" s="2"/>
      <c r="AU927" s="2"/>
      <c r="AV927" s="2"/>
      <c r="AW927" s="2"/>
      <c r="AX927" s="2"/>
      <c r="AY927" s="2"/>
      <c r="AZ927" s="2"/>
      <c r="BA927" s="2"/>
      <c r="BB927" s="2"/>
      <c r="BC927" s="2"/>
      <c r="BD927" s="2"/>
      <c r="BE927" s="2"/>
      <c r="BF927" s="2"/>
      <c r="BG927" s="2"/>
      <c r="BH927" s="2"/>
      <c r="BI927" s="2"/>
      <c r="BJ927" s="2"/>
      <c r="BK927" s="2"/>
      <c r="BL927" s="2"/>
      <c r="BM927" s="2"/>
      <c r="BN927" s="2"/>
      <c r="BO927" s="2"/>
      <c r="BP927" s="2"/>
    </row>
    <row r="928" spans="1:68" ht="15.75" customHeight="1" x14ac:dyDescent="0.25">
      <c r="A928" s="2"/>
      <c r="B928" s="2"/>
      <c r="C928" s="2"/>
      <c r="D928" s="2"/>
      <c r="E928" s="1"/>
      <c r="F928" s="1"/>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10"/>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row>
    <row r="929" spans="1:68" ht="15.75" customHeight="1" x14ac:dyDescent="0.25">
      <c r="A929" s="2"/>
      <c r="B929" s="2"/>
      <c r="C929" s="2"/>
      <c r="D929" s="2"/>
      <c r="E929" s="1"/>
      <c r="F929" s="1"/>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10"/>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c r="BO929" s="2"/>
      <c r="BP929" s="2"/>
    </row>
    <row r="930" spans="1:68" ht="15.75" customHeight="1" x14ac:dyDescent="0.25">
      <c r="A930" s="2"/>
      <c r="B930" s="2"/>
      <c r="C930" s="2"/>
      <c r="D930" s="2"/>
      <c r="E930" s="1"/>
      <c r="F930" s="1"/>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10"/>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row>
    <row r="931" spans="1:68" ht="15.75" customHeight="1" x14ac:dyDescent="0.25">
      <c r="A931" s="2"/>
      <c r="B931" s="2"/>
      <c r="C931" s="2"/>
      <c r="D931" s="2"/>
      <c r="E931" s="1"/>
      <c r="F931" s="1"/>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10"/>
      <c r="AQ931" s="2"/>
      <c r="AR931" s="2"/>
      <c r="AS931" s="2"/>
      <c r="AT931" s="2"/>
      <c r="AU931" s="2"/>
      <c r="AV931" s="2"/>
      <c r="AW931" s="2"/>
      <c r="AX931" s="2"/>
      <c r="AY931" s="2"/>
      <c r="AZ931" s="2"/>
      <c r="BA931" s="2"/>
      <c r="BB931" s="2"/>
      <c r="BC931" s="2"/>
      <c r="BD931" s="2"/>
      <c r="BE931" s="2"/>
      <c r="BF931" s="2"/>
      <c r="BG931" s="2"/>
      <c r="BH931" s="2"/>
      <c r="BI931" s="2"/>
      <c r="BJ931" s="2"/>
      <c r="BK931" s="2"/>
      <c r="BL931" s="2"/>
      <c r="BM931" s="2"/>
      <c r="BN931" s="2"/>
      <c r="BO931" s="2"/>
      <c r="BP931" s="2"/>
    </row>
    <row r="932" spans="1:68" ht="15.75" customHeight="1" x14ac:dyDescent="0.25">
      <c r="A932" s="2"/>
      <c r="B932" s="2"/>
      <c r="C932" s="2"/>
      <c r="D932" s="2"/>
      <c r="E932" s="1"/>
      <c r="F932" s="1"/>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10"/>
      <c r="AQ932" s="2"/>
      <c r="AR932" s="2"/>
      <c r="AS932" s="2"/>
      <c r="AT932" s="2"/>
      <c r="AU932" s="2"/>
      <c r="AV932" s="2"/>
      <c r="AW932" s="2"/>
      <c r="AX932" s="2"/>
      <c r="AY932" s="2"/>
      <c r="AZ932" s="2"/>
      <c r="BA932" s="2"/>
      <c r="BB932" s="2"/>
      <c r="BC932" s="2"/>
      <c r="BD932" s="2"/>
      <c r="BE932" s="2"/>
      <c r="BF932" s="2"/>
      <c r="BG932" s="2"/>
      <c r="BH932" s="2"/>
      <c r="BI932" s="2"/>
      <c r="BJ932" s="2"/>
      <c r="BK932" s="2"/>
      <c r="BL932" s="2"/>
      <c r="BM932" s="2"/>
      <c r="BN932" s="2"/>
      <c r="BO932" s="2"/>
      <c r="BP932" s="2"/>
    </row>
    <row r="933" spans="1:68" ht="15.75" customHeight="1" x14ac:dyDescent="0.25">
      <c r="A933" s="2"/>
      <c r="B933" s="2"/>
      <c r="C933" s="2"/>
      <c r="D933" s="2"/>
      <c r="E933" s="1"/>
      <c r="F933" s="1"/>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10"/>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row>
    <row r="934" spans="1:68" ht="15.75" customHeight="1" x14ac:dyDescent="0.25">
      <c r="A934" s="2"/>
      <c r="B934" s="2"/>
      <c r="C934" s="2"/>
      <c r="D934" s="2"/>
      <c r="E934" s="1"/>
      <c r="F934" s="1"/>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10"/>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c r="BO934" s="2"/>
      <c r="BP934" s="2"/>
    </row>
    <row r="935" spans="1:68" ht="15.75" customHeight="1" x14ac:dyDescent="0.25">
      <c r="A935" s="2"/>
      <c r="B935" s="2"/>
      <c r="C935" s="2"/>
      <c r="D935" s="2"/>
      <c r="E935" s="1"/>
      <c r="F935" s="1"/>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10"/>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c r="BO935" s="2"/>
      <c r="BP935" s="2"/>
    </row>
    <row r="936" spans="1:68" ht="15.75" customHeight="1" x14ac:dyDescent="0.25">
      <c r="A936" s="2"/>
      <c r="B936" s="2"/>
      <c r="C936" s="2"/>
      <c r="D936" s="2"/>
      <c r="E936" s="1"/>
      <c r="F936" s="1"/>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10"/>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c r="BO936" s="2"/>
      <c r="BP936" s="2"/>
    </row>
    <row r="937" spans="1:68" ht="15.75" customHeight="1" x14ac:dyDescent="0.25">
      <c r="A937" s="2"/>
      <c r="B937" s="2"/>
      <c r="C937" s="2"/>
      <c r="D937" s="2"/>
      <c r="E937" s="1"/>
      <c r="F937" s="1"/>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10"/>
      <c r="AQ937" s="2"/>
      <c r="AR937" s="2"/>
      <c r="AS937" s="2"/>
      <c r="AT937" s="2"/>
      <c r="AU937" s="2"/>
      <c r="AV937" s="2"/>
      <c r="AW937" s="2"/>
      <c r="AX937" s="2"/>
      <c r="AY937" s="2"/>
      <c r="AZ937" s="2"/>
      <c r="BA937" s="2"/>
      <c r="BB937" s="2"/>
      <c r="BC937" s="2"/>
      <c r="BD937" s="2"/>
      <c r="BE937" s="2"/>
      <c r="BF937" s="2"/>
      <c r="BG937" s="2"/>
      <c r="BH937" s="2"/>
      <c r="BI937" s="2"/>
      <c r="BJ937" s="2"/>
      <c r="BK937" s="2"/>
      <c r="BL937" s="2"/>
      <c r="BM937" s="2"/>
      <c r="BN937" s="2"/>
      <c r="BO937" s="2"/>
      <c r="BP937" s="2"/>
    </row>
    <row r="938" spans="1:68" ht="15.75" customHeight="1" x14ac:dyDescent="0.25">
      <c r="A938" s="2"/>
      <c r="B938" s="2"/>
      <c r="C938" s="2"/>
      <c r="D938" s="2"/>
      <c r="E938" s="1"/>
      <c r="F938" s="1"/>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10"/>
      <c r="AQ938" s="2"/>
      <c r="AR938" s="2"/>
      <c r="AS938" s="2"/>
      <c r="AT938" s="2"/>
      <c r="AU938" s="2"/>
      <c r="AV938" s="2"/>
      <c r="AW938" s="2"/>
      <c r="AX938" s="2"/>
      <c r="AY938" s="2"/>
      <c r="AZ938" s="2"/>
      <c r="BA938" s="2"/>
      <c r="BB938" s="2"/>
      <c r="BC938" s="2"/>
      <c r="BD938" s="2"/>
      <c r="BE938" s="2"/>
      <c r="BF938" s="2"/>
      <c r="BG938" s="2"/>
      <c r="BH938" s="2"/>
      <c r="BI938" s="2"/>
      <c r="BJ938" s="2"/>
      <c r="BK938" s="2"/>
      <c r="BL938" s="2"/>
      <c r="BM938" s="2"/>
      <c r="BN938" s="2"/>
      <c r="BO938" s="2"/>
      <c r="BP938" s="2"/>
    </row>
    <row r="939" spans="1:68" ht="15.75" customHeight="1" x14ac:dyDescent="0.25">
      <c r="A939" s="2"/>
      <c r="B939" s="2"/>
      <c r="C939" s="2"/>
      <c r="D939" s="2"/>
      <c r="E939" s="1"/>
      <c r="F939" s="1"/>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10"/>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c r="BO939" s="2"/>
      <c r="BP939" s="2"/>
    </row>
    <row r="940" spans="1:68" ht="15.75" customHeight="1" x14ac:dyDescent="0.25">
      <c r="A940" s="2"/>
      <c r="B940" s="2"/>
      <c r="C940" s="2"/>
      <c r="D940" s="2"/>
      <c r="E940" s="1"/>
      <c r="F940" s="1"/>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10"/>
      <c r="AQ940" s="2"/>
      <c r="AR940" s="2"/>
      <c r="AS940" s="2"/>
      <c r="AT940" s="2"/>
      <c r="AU940" s="2"/>
      <c r="AV940" s="2"/>
      <c r="AW940" s="2"/>
      <c r="AX940" s="2"/>
      <c r="AY940" s="2"/>
      <c r="AZ940" s="2"/>
      <c r="BA940" s="2"/>
      <c r="BB940" s="2"/>
      <c r="BC940" s="2"/>
      <c r="BD940" s="2"/>
      <c r="BE940" s="2"/>
      <c r="BF940" s="2"/>
      <c r="BG940" s="2"/>
      <c r="BH940" s="2"/>
      <c r="BI940" s="2"/>
      <c r="BJ940" s="2"/>
      <c r="BK940" s="2"/>
      <c r="BL940" s="2"/>
      <c r="BM940" s="2"/>
      <c r="BN940" s="2"/>
      <c r="BO940" s="2"/>
      <c r="BP940" s="2"/>
    </row>
    <row r="941" spans="1:68" ht="15.75" customHeight="1" x14ac:dyDescent="0.25">
      <c r="A941" s="2"/>
      <c r="B941" s="2"/>
      <c r="C941" s="2"/>
      <c r="D941" s="2"/>
      <c r="E941" s="1"/>
      <c r="F941" s="1"/>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10"/>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c r="BO941" s="2"/>
      <c r="BP941" s="2"/>
    </row>
    <row r="942" spans="1:68" ht="15.75" customHeight="1" x14ac:dyDescent="0.25">
      <c r="A942" s="2"/>
      <c r="B942" s="2"/>
      <c r="C942" s="2"/>
      <c r="D942" s="2"/>
      <c r="E942" s="1"/>
      <c r="F942" s="1"/>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10"/>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c r="BO942" s="2"/>
      <c r="BP942" s="2"/>
    </row>
    <row r="943" spans="1:68" ht="15.75" customHeight="1" x14ac:dyDescent="0.25">
      <c r="A943" s="2"/>
      <c r="B943" s="2"/>
      <c r="C943" s="2"/>
      <c r="D943" s="2"/>
      <c r="E943" s="1"/>
      <c r="F943" s="1"/>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10"/>
      <c r="AQ943" s="2"/>
      <c r="AR943" s="2"/>
      <c r="AS943" s="2"/>
      <c r="AT943" s="2"/>
      <c r="AU943" s="2"/>
      <c r="AV943" s="2"/>
      <c r="AW943" s="2"/>
      <c r="AX943" s="2"/>
      <c r="AY943" s="2"/>
      <c r="AZ943" s="2"/>
      <c r="BA943" s="2"/>
      <c r="BB943" s="2"/>
      <c r="BC943" s="2"/>
      <c r="BD943" s="2"/>
      <c r="BE943" s="2"/>
      <c r="BF943" s="2"/>
      <c r="BG943" s="2"/>
      <c r="BH943" s="2"/>
      <c r="BI943" s="2"/>
      <c r="BJ943" s="2"/>
      <c r="BK943" s="2"/>
      <c r="BL943" s="2"/>
      <c r="BM943" s="2"/>
      <c r="BN943" s="2"/>
      <c r="BO943" s="2"/>
      <c r="BP943" s="2"/>
    </row>
    <row r="944" spans="1:68" ht="15.75" customHeight="1" x14ac:dyDescent="0.25">
      <c r="A944" s="2"/>
      <c r="B944" s="2"/>
      <c r="C944" s="2"/>
      <c r="D944" s="2"/>
      <c r="E944" s="1"/>
      <c r="F944" s="1"/>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10"/>
      <c r="AQ944" s="2"/>
      <c r="AR944" s="2"/>
      <c r="AS944" s="2"/>
      <c r="AT944" s="2"/>
      <c r="AU944" s="2"/>
      <c r="AV944" s="2"/>
      <c r="AW944" s="2"/>
      <c r="AX944" s="2"/>
      <c r="AY944" s="2"/>
      <c r="AZ944" s="2"/>
      <c r="BA944" s="2"/>
      <c r="BB944" s="2"/>
      <c r="BC944" s="2"/>
      <c r="BD944" s="2"/>
      <c r="BE944" s="2"/>
      <c r="BF944" s="2"/>
      <c r="BG944" s="2"/>
      <c r="BH944" s="2"/>
      <c r="BI944" s="2"/>
      <c r="BJ944" s="2"/>
      <c r="BK944" s="2"/>
      <c r="BL944" s="2"/>
      <c r="BM944" s="2"/>
      <c r="BN944" s="2"/>
      <c r="BO944" s="2"/>
      <c r="BP944" s="2"/>
    </row>
    <row r="945" spans="1:68" ht="15.75" customHeight="1" x14ac:dyDescent="0.25">
      <c r="A945" s="2"/>
      <c r="B945" s="2"/>
      <c r="C945" s="2"/>
      <c r="D945" s="2"/>
      <c r="E945" s="1"/>
      <c r="F945" s="1"/>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10"/>
      <c r="AQ945" s="2"/>
      <c r="AR945" s="2"/>
      <c r="AS945" s="2"/>
      <c r="AT945" s="2"/>
      <c r="AU945" s="2"/>
      <c r="AV945" s="2"/>
      <c r="AW945" s="2"/>
      <c r="AX945" s="2"/>
      <c r="AY945" s="2"/>
      <c r="AZ945" s="2"/>
      <c r="BA945" s="2"/>
      <c r="BB945" s="2"/>
      <c r="BC945" s="2"/>
      <c r="BD945" s="2"/>
      <c r="BE945" s="2"/>
      <c r="BF945" s="2"/>
      <c r="BG945" s="2"/>
      <c r="BH945" s="2"/>
      <c r="BI945" s="2"/>
      <c r="BJ945" s="2"/>
      <c r="BK945" s="2"/>
      <c r="BL945" s="2"/>
      <c r="BM945" s="2"/>
      <c r="BN945" s="2"/>
      <c r="BO945" s="2"/>
      <c r="BP945" s="2"/>
    </row>
    <row r="946" spans="1:68" ht="15.75" customHeight="1" x14ac:dyDescent="0.25">
      <c r="A946" s="2"/>
      <c r="B946" s="2"/>
      <c r="C946" s="2"/>
      <c r="D946" s="2"/>
      <c r="E946" s="1"/>
      <c r="F946" s="1"/>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10"/>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c r="BO946" s="2"/>
      <c r="BP946" s="2"/>
    </row>
    <row r="947" spans="1:68" ht="15.75" customHeight="1" x14ac:dyDescent="0.25">
      <c r="A947" s="2"/>
      <c r="B947" s="2"/>
      <c r="C947" s="2"/>
      <c r="D947" s="2"/>
      <c r="E947" s="1"/>
      <c r="F947" s="1"/>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10"/>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c r="BO947" s="2"/>
      <c r="BP947" s="2"/>
    </row>
    <row r="948" spans="1:68" ht="15.75" customHeight="1" x14ac:dyDescent="0.25">
      <c r="A948" s="2"/>
      <c r="B948" s="2"/>
      <c r="C948" s="2"/>
      <c r="D948" s="2"/>
      <c r="E948" s="1"/>
      <c r="F948" s="1"/>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10"/>
      <c r="AQ948" s="2"/>
      <c r="AR948" s="2"/>
      <c r="AS948" s="2"/>
      <c r="AT948" s="2"/>
      <c r="AU948" s="2"/>
      <c r="AV948" s="2"/>
      <c r="AW948" s="2"/>
      <c r="AX948" s="2"/>
      <c r="AY948" s="2"/>
      <c r="AZ948" s="2"/>
      <c r="BA948" s="2"/>
      <c r="BB948" s="2"/>
      <c r="BC948" s="2"/>
      <c r="BD948" s="2"/>
      <c r="BE948" s="2"/>
      <c r="BF948" s="2"/>
      <c r="BG948" s="2"/>
      <c r="BH948" s="2"/>
      <c r="BI948" s="2"/>
      <c r="BJ948" s="2"/>
      <c r="BK948" s="2"/>
      <c r="BL948" s="2"/>
      <c r="BM948" s="2"/>
      <c r="BN948" s="2"/>
      <c r="BO948" s="2"/>
      <c r="BP948" s="2"/>
    </row>
    <row r="949" spans="1:68" ht="15.75" customHeight="1" x14ac:dyDescent="0.25">
      <c r="A949" s="2"/>
      <c r="B949" s="2"/>
      <c r="C949" s="2"/>
      <c r="D949" s="2"/>
      <c r="E949" s="1"/>
      <c r="F949" s="1"/>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10"/>
      <c r="AQ949" s="2"/>
      <c r="AR949" s="2"/>
      <c r="AS949" s="2"/>
      <c r="AT949" s="2"/>
      <c r="AU949" s="2"/>
      <c r="AV949" s="2"/>
      <c r="AW949" s="2"/>
      <c r="AX949" s="2"/>
      <c r="AY949" s="2"/>
      <c r="AZ949" s="2"/>
      <c r="BA949" s="2"/>
      <c r="BB949" s="2"/>
      <c r="BC949" s="2"/>
      <c r="BD949" s="2"/>
      <c r="BE949" s="2"/>
      <c r="BF949" s="2"/>
      <c r="BG949" s="2"/>
      <c r="BH949" s="2"/>
      <c r="BI949" s="2"/>
      <c r="BJ949" s="2"/>
      <c r="BK949" s="2"/>
      <c r="BL949" s="2"/>
      <c r="BM949" s="2"/>
      <c r="BN949" s="2"/>
      <c r="BO949" s="2"/>
      <c r="BP949" s="2"/>
    </row>
    <row r="950" spans="1:68" ht="15.75" customHeight="1" x14ac:dyDescent="0.25">
      <c r="A950" s="2"/>
      <c r="B950" s="2"/>
      <c r="C950" s="2"/>
      <c r="D950" s="2"/>
      <c r="E950" s="1"/>
      <c r="F950" s="1"/>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10"/>
      <c r="AQ950" s="2"/>
      <c r="AR950" s="2"/>
      <c r="AS950" s="2"/>
      <c r="AT950" s="2"/>
      <c r="AU950" s="2"/>
      <c r="AV950" s="2"/>
      <c r="AW950" s="2"/>
      <c r="AX950" s="2"/>
      <c r="AY950" s="2"/>
      <c r="AZ950" s="2"/>
      <c r="BA950" s="2"/>
      <c r="BB950" s="2"/>
      <c r="BC950" s="2"/>
      <c r="BD950" s="2"/>
      <c r="BE950" s="2"/>
      <c r="BF950" s="2"/>
      <c r="BG950" s="2"/>
      <c r="BH950" s="2"/>
      <c r="BI950" s="2"/>
      <c r="BJ950" s="2"/>
      <c r="BK950" s="2"/>
      <c r="BL950" s="2"/>
      <c r="BM950" s="2"/>
      <c r="BN950" s="2"/>
      <c r="BO950" s="2"/>
      <c r="BP950" s="2"/>
    </row>
    <row r="951" spans="1:68" ht="15.75" customHeight="1" x14ac:dyDescent="0.25">
      <c r="A951" s="2"/>
      <c r="B951" s="2"/>
      <c r="C951" s="2"/>
      <c r="D951" s="2"/>
      <c r="E951" s="1"/>
      <c r="F951" s="1"/>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10"/>
      <c r="AQ951" s="2"/>
      <c r="AR951" s="2"/>
      <c r="AS951" s="2"/>
      <c r="AT951" s="2"/>
      <c r="AU951" s="2"/>
      <c r="AV951" s="2"/>
      <c r="AW951" s="2"/>
      <c r="AX951" s="2"/>
      <c r="AY951" s="2"/>
      <c r="AZ951" s="2"/>
      <c r="BA951" s="2"/>
      <c r="BB951" s="2"/>
      <c r="BC951" s="2"/>
      <c r="BD951" s="2"/>
      <c r="BE951" s="2"/>
      <c r="BF951" s="2"/>
      <c r="BG951" s="2"/>
      <c r="BH951" s="2"/>
      <c r="BI951" s="2"/>
      <c r="BJ951" s="2"/>
      <c r="BK951" s="2"/>
      <c r="BL951" s="2"/>
      <c r="BM951" s="2"/>
      <c r="BN951" s="2"/>
      <c r="BO951" s="2"/>
      <c r="BP951" s="2"/>
    </row>
    <row r="952" spans="1:68" ht="15.75" customHeight="1" x14ac:dyDescent="0.25">
      <c r="A952" s="2"/>
      <c r="B952" s="2"/>
      <c r="C952" s="2"/>
      <c r="D952" s="2"/>
      <c r="E952" s="1"/>
      <c r="F952" s="1"/>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10"/>
      <c r="AQ952" s="2"/>
      <c r="AR952" s="2"/>
      <c r="AS952" s="2"/>
      <c r="AT952" s="2"/>
      <c r="AU952" s="2"/>
      <c r="AV952" s="2"/>
      <c r="AW952" s="2"/>
      <c r="AX952" s="2"/>
      <c r="AY952" s="2"/>
      <c r="AZ952" s="2"/>
      <c r="BA952" s="2"/>
      <c r="BB952" s="2"/>
      <c r="BC952" s="2"/>
      <c r="BD952" s="2"/>
      <c r="BE952" s="2"/>
      <c r="BF952" s="2"/>
      <c r="BG952" s="2"/>
      <c r="BH952" s="2"/>
      <c r="BI952" s="2"/>
      <c r="BJ952" s="2"/>
      <c r="BK952" s="2"/>
      <c r="BL952" s="2"/>
      <c r="BM952" s="2"/>
      <c r="BN952" s="2"/>
      <c r="BO952" s="2"/>
      <c r="BP952" s="2"/>
    </row>
    <row r="953" spans="1:68" ht="15.75" customHeight="1" x14ac:dyDescent="0.25">
      <c r="A953" s="2"/>
      <c r="B953" s="2"/>
      <c r="C953" s="2"/>
      <c r="D953" s="2"/>
      <c r="E953" s="1"/>
      <c r="F953" s="1"/>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10"/>
      <c r="AQ953" s="2"/>
      <c r="AR953" s="2"/>
      <c r="AS953" s="2"/>
      <c r="AT953" s="2"/>
      <c r="AU953" s="2"/>
      <c r="AV953" s="2"/>
      <c r="AW953" s="2"/>
      <c r="AX953" s="2"/>
      <c r="AY953" s="2"/>
      <c r="AZ953" s="2"/>
      <c r="BA953" s="2"/>
      <c r="BB953" s="2"/>
      <c r="BC953" s="2"/>
      <c r="BD953" s="2"/>
      <c r="BE953" s="2"/>
      <c r="BF953" s="2"/>
      <c r="BG953" s="2"/>
      <c r="BH953" s="2"/>
      <c r="BI953" s="2"/>
      <c r="BJ953" s="2"/>
      <c r="BK953" s="2"/>
      <c r="BL953" s="2"/>
      <c r="BM953" s="2"/>
      <c r="BN953" s="2"/>
      <c r="BO953" s="2"/>
      <c r="BP953" s="2"/>
    </row>
    <row r="954" spans="1:68" ht="15.75" customHeight="1" x14ac:dyDescent="0.25">
      <c r="A954" s="2"/>
      <c r="B954" s="2"/>
      <c r="C954" s="2"/>
      <c r="D954" s="2"/>
      <c r="E954" s="1"/>
      <c r="F954" s="1"/>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10"/>
      <c r="AQ954" s="2"/>
      <c r="AR954" s="2"/>
      <c r="AS954" s="2"/>
      <c r="AT954" s="2"/>
      <c r="AU954" s="2"/>
      <c r="AV954" s="2"/>
      <c r="AW954" s="2"/>
      <c r="AX954" s="2"/>
      <c r="AY954" s="2"/>
      <c r="AZ954" s="2"/>
      <c r="BA954" s="2"/>
      <c r="BB954" s="2"/>
      <c r="BC954" s="2"/>
      <c r="BD954" s="2"/>
      <c r="BE954" s="2"/>
      <c r="BF954" s="2"/>
      <c r="BG954" s="2"/>
      <c r="BH954" s="2"/>
      <c r="BI954" s="2"/>
      <c r="BJ954" s="2"/>
      <c r="BK954" s="2"/>
      <c r="BL954" s="2"/>
      <c r="BM954" s="2"/>
      <c r="BN954" s="2"/>
      <c r="BO954" s="2"/>
      <c r="BP954" s="2"/>
    </row>
    <row r="955" spans="1:68" ht="15.75" customHeight="1" x14ac:dyDescent="0.25">
      <c r="A955" s="2"/>
      <c r="B955" s="2"/>
      <c r="C955" s="2"/>
      <c r="D955" s="2"/>
      <c r="E955" s="1"/>
      <c r="F955" s="1"/>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10"/>
      <c r="AQ955" s="2"/>
      <c r="AR955" s="2"/>
      <c r="AS955" s="2"/>
      <c r="AT955" s="2"/>
      <c r="AU955" s="2"/>
      <c r="AV955" s="2"/>
      <c r="AW955" s="2"/>
      <c r="AX955" s="2"/>
      <c r="AY955" s="2"/>
      <c r="AZ955" s="2"/>
      <c r="BA955" s="2"/>
      <c r="BB955" s="2"/>
      <c r="BC955" s="2"/>
      <c r="BD955" s="2"/>
      <c r="BE955" s="2"/>
      <c r="BF955" s="2"/>
      <c r="BG955" s="2"/>
      <c r="BH955" s="2"/>
      <c r="BI955" s="2"/>
      <c r="BJ955" s="2"/>
      <c r="BK955" s="2"/>
      <c r="BL955" s="2"/>
      <c r="BM955" s="2"/>
      <c r="BN955" s="2"/>
      <c r="BO955" s="2"/>
      <c r="BP955" s="2"/>
    </row>
    <row r="956" spans="1:68" ht="15.75" customHeight="1" x14ac:dyDescent="0.25">
      <c r="A956" s="2"/>
      <c r="B956" s="2"/>
      <c r="C956" s="2"/>
      <c r="D956" s="2"/>
      <c r="E956" s="1"/>
      <c r="F956" s="1"/>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10"/>
      <c r="AQ956" s="2"/>
      <c r="AR956" s="2"/>
      <c r="AS956" s="2"/>
      <c r="AT956" s="2"/>
      <c r="AU956" s="2"/>
      <c r="AV956" s="2"/>
      <c r="AW956" s="2"/>
      <c r="AX956" s="2"/>
      <c r="AY956" s="2"/>
      <c r="AZ956" s="2"/>
      <c r="BA956" s="2"/>
      <c r="BB956" s="2"/>
      <c r="BC956" s="2"/>
      <c r="BD956" s="2"/>
      <c r="BE956" s="2"/>
      <c r="BF956" s="2"/>
      <c r="BG956" s="2"/>
      <c r="BH956" s="2"/>
      <c r="BI956" s="2"/>
      <c r="BJ956" s="2"/>
      <c r="BK956" s="2"/>
      <c r="BL956" s="2"/>
      <c r="BM956" s="2"/>
      <c r="BN956" s="2"/>
      <c r="BO956" s="2"/>
      <c r="BP956" s="2"/>
    </row>
    <row r="957" spans="1:68" ht="15.75" customHeight="1" x14ac:dyDescent="0.25">
      <c r="A957" s="2"/>
      <c r="B957" s="2"/>
      <c r="C957" s="2"/>
      <c r="D957" s="2"/>
      <c r="E957" s="1"/>
      <c r="F957" s="1"/>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10"/>
      <c r="AQ957" s="2"/>
      <c r="AR957" s="2"/>
      <c r="AS957" s="2"/>
      <c r="AT957" s="2"/>
      <c r="AU957" s="2"/>
      <c r="AV957" s="2"/>
      <c r="AW957" s="2"/>
      <c r="AX957" s="2"/>
      <c r="AY957" s="2"/>
      <c r="AZ957" s="2"/>
      <c r="BA957" s="2"/>
      <c r="BB957" s="2"/>
      <c r="BC957" s="2"/>
      <c r="BD957" s="2"/>
      <c r="BE957" s="2"/>
      <c r="BF957" s="2"/>
      <c r="BG957" s="2"/>
      <c r="BH957" s="2"/>
      <c r="BI957" s="2"/>
      <c r="BJ957" s="2"/>
      <c r="BK957" s="2"/>
      <c r="BL957" s="2"/>
      <c r="BM957" s="2"/>
      <c r="BN957" s="2"/>
      <c r="BO957" s="2"/>
      <c r="BP957" s="2"/>
    </row>
    <row r="958" spans="1:68" ht="15.75" customHeight="1" x14ac:dyDescent="0.25">
      <c r="A958" s="2"/>
      <c r="B958" s="2"/>
      <c r="C958" s="2"/>
      <c r="D958" s="2"/>
      <c r="E958" s="1"/>
      <c r="F958" s="1"/>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10"/>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c r="BO958" s="2"/>
      <c r="BP958" s="2"/>
    </row>
    <row r="959" spans="1:68" ht="15.75" customHeight="1" x14ac:dyDescent="0.25">
      <c r="A959" s="2"/>
      <c r="B959" s="2"/>
      <c r="C959" s="2"/>
      <c r="D959" s="2"/>
      <c r="E959" s="1"/>
      <c r="F959" s="1"/>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10"/>
      <c r="AQ959" s="2"/>
      <c r="AR959" s="2"/>
      <c r="AS959" s="2"/>
      <c r="AT959" s="2"/>
      <c r="AU959" s="2"/>
      <c r="AV959" s="2"/>
      <c r="AW959" s="2"/>
      <c r="AX959" s="2"/>
      <c r="AY959" s="2"/>
      <c r="AZ959" s="2"/>
      <c r="BA959" s="2"/>
      <c r="BB959" s="2"/>
      <c r="BC959" s="2"/>
      <c r="BD959" s="2"/>
      <c r="BE959" s="2"/>
      <c r="BF959" s="2"/>
      <c r="BG959" s="2"/>
      <c r="BH959" s="2"/>
      <c r="BI959" s="2"/>
      <c r="BJ959" s="2"/>
      <c r="BK959" s="2"/>
      <c r="BL959" s="2"/>
      <c r="BM959" s="2"/>
      <c r="BN959" s="2"/>
      <c r="BO959" s="2"/>
      <c r="BP959" s="2"/>
    </row>
    <row r="960" spans="1:68" ht="15.75" customHeight="1" x14ac:dyDescent="0.25">
      <c r="A960" s="2"/>
      <c r="B960" s="2"/>
      <c r="C960" s="2"/>
      <c r="D960" s="2"/>
      <c r="E960" s="1"/>
      <c r="F960" s="1"/>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10"/>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c r="BO960" s="2"/>
      <c r="BP960" s="2"/>
    </row>
    <row r="961" spans="1:68" ht="15.75" customHeight="1" x14ac:dyDescent="0.25">
      <c r="A961" s="2"/>
      <c r="B961" s="2"/>
      <c r="C961" s="2"/>
      <c r="D961" s="2"/>
      <c r="E961" s="1"/>
      <c r="F961" s="1"/>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10"/>
      <c r="AQ961" s="2"/>
      <c r="AR961" s="2"/>
      <c r="AS961" s="2"/>
      <c r="AT961" s="2"/>
      <c r="AU961" s="2"/>
      <c r="AV961" s="2"/>
      <c r="AW961" s="2"/>
      <c r="AX961" s="2"/>
      <c r="AY961" s="2"/>
      <c r="AZ961" s="2"/>
      <c r="BA961" s="2"/>
      <c r="BB961" s="2"/>
      <c r="BC961" s="2"/>
      <c r="BD961" s="2"/>
      <c r="BE961" s="2"/>
      <c r="BF961" s="2"/>
      <c r="BG961" s="2"/>
      <c r="BH961" s="2"/>
      <c r="BI961" s="2"/>
      <c r="BJ961" s="2"/>
      <c r="BK961" s="2"/>
      <c r="BL961" s="2"/>
      <c r="BM961" s="2"/>
      <c r="BN961" s="2"/>
      <c r="BO961" s="2"/>
      <c r="BP961" s="2"/>
    </row>
    <row r="962" spans="1:68" ht="15.75" customHeight="1" x14ac:dyDescent="0.25">
      <c r="A962" s="2"/>
      <c r="B962" s="2"/>
      <c r="C962" s="2"/>
      <c r="D962" s="2"/>
      <c r="E962" s="1"/>
      <c r="F962" s="1"/>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10"/>
      <c r="AQ962" s="2"/>
      <c r="AR962" s="2"/>
      <c r="AS962" s="2"/>
      <c r="AT962" s="2"/>
      <c r="AU962" s="2"/>
      <c r="AV962" s="2"/>
      <c r="AW962" s="2"/>
      <c r="AX962" s="2"/>
      <c r="AY962" s="2"/>
      <c r="AZ962" s="2"/>
      <c r="BA962" s="2"/>
      <c r="BB962" s="2"/>
      <c r="BC962" s="2"/>
      <c r="BD962" s="2"/>
      <c r="BE962" s="2"/>
      <c r="BF962" s="2"/>
      <c r="BG962" s="2"/>
      <c r="BH962" s="2"/>
      <c r="BI962" s="2"/>
      <c r="BJ962" s="2"/>
      <c r="BK962" s="2"/>
      <c r="BL962" s="2"/>
      <c r="BM962" s="2"/>
      <c r="BN962" s="2"/>
      <c r="BO962" s="2"/>
      <c r="BP962" s="2"/>
    </row>
    <row r="963" spans="1:68" ht="15.75" customHeight="1" x14ac:dyDescent="0.25">
      <c r="A963" s="2"/>
      <c r="B963" s="2"/>
      <c r="C963" s="2"/>
      <c r="D963" s="2"/>
      <c r="E963" s="1"/>
      <c r="F963" s="1"/>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10"/>
      <c r="AQ963" s="2"/>
      <c r="AR963" s="2"/>
      <c r="AS963" s="2"/>
      <c r="AT963" s="2"/>
      <c r="AU963" s="2"/>
      <c r="AV963" s="2"/>
      <c r="AW963" s="2"/>
      <c r="AX963" s="2"/>
      <c r="AY963" s="2"/>
      <c r="AZ963" s="2"/>
      <c r="BA963" s="2"/>
      <c r="BB963" s="2"/>
      <c r="BC963" s="2"/>
      <c r="BD963" s="2"/>
      <c r="BE963" s="2"/>
      <c r="BF963" s="2"/>
      <c r="BG963" s="2"/>
      <c r="BH963" s="2"/>
      <c r="BI963" s="2"/>
      <c r="BJ963" s="2"/>
      <c r="BK963" s="2"/>
      <c r="BL963" s="2"/>
      <c r="BM963" s="2"/>
      <c r="BN963" s="2"/>
      <c r="BO963" s="2"/>
      <c r="BP963" s="2"/>
    </row>
    <row r="964" spans="1:68" ht="15.75" customHeight="1" x14ac:dyDescent="0.25">
      <c r="A964" s="2"/>
      <c r="B964" s="2"/>
      <c r="C964" s="2"/>
      <c r="D964" s="2"/>
      <c r="E964" s="1"/>
      <c r="F964" s="1"/>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10"/>
      <c r="AQ964" s="2"/>
      <c r="AR964" s="2"/>
      <c r="AS964" s="2"/>
      <c r="AT964" s="2"/>
      <c r="AU964" s="2"/>
      <c r="AV964" s="2"/>
      <c r="AW964" s="2"/>
      <c r="AX964" s="2"/>
      <c r="AY964" s="2"/>
      <c r="AZ964" s="2"/>
      <c r="BA964" s="2"/>
      <c r="BB964" s="2"/>
      <c r="BC964" s="2"/>
      <c r="BD964" s="2"/>
      <c r="BE964" s="2"/>
      <c r="BF964" s="2"/>
      <c r="BG964" s="2"/>
      <c r="BH964" s="2"/>
      <c r="BI964" s="2"/>
      <c r="BJ964" s="2"/>
      <c r="BK964" s="2"/>
      <c r="BL964" s="2"/>
      <c r="BM964" s="2"/>
      <c r="BN964" s="2"/>
      <c r="BO964" s="2"/>
      <c r="BP964" s="2"/>
    </row>
    <row r="965" spans="1:68" ht="15.75" customHeight="1" x14ac:dyDescent="0.25">
      <c r="A965" s="2"/>
      <c r="B965" s="2"/>
      <c r="C965" s="2"/>
      <c r="D965" s="2"/>
      <c r="E965" s="1"/>
      <c r="F965" s="1"/>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10"/>
      <c r="AQ965" s="2"/>
      <c r="AR965" s="2"/>
      <c r="AS965" s="2"/>
      <c r="AT965" s="2"/>
      <c r="AU965" s="2"/>
      <c r="AV965" s="2"/>
      <c r="AW965" s="2"/>
      <c r="AX965" s="2"/>
      <c r="AY965" s="2"/>
      <c r="AZ965" s="2"/>
      <c r="BA965" s="2"/>
      <c r="BB965" s="2"/>
      <c r="BC965" s="2"/>
      <c r="BD965" s="2"/>
      <c r="BE965" s="2"/>
      <c r="BF965" s="2"/>
      <c r="BG965" s="2"/>
      <c r="BH965" s="2"/>
      <c r="BI965" s="2"/>
      <c r="BJ965" s="2"/>
      <c r="BK965" s="2"/>
      <c r="BL965" s="2"/>
      <c r="BM965" s="2"/>
      <c r="BN965" s="2"/>
      <c r="BO965" s="2"/>
      <c r="BP965" s="2"/>
    </row>
    <row r="966" spans="1:68" ht="15.75" customHeight="1" x14ac:dyDescent="0.25">
      <c r="A966" s="2"/>
      <c r="B966" s="2"/>
      <c r="C966" s="2"/>
      <c r="D966" s="2"/>
      <c r="E966" s="1"/>
      <c r="F966" s="1"/>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10"/>
      <c r="AQ966" s="2"/>
      <c r="AR966" s="2"/>
      <c r="AS966" s="2"/>
      <c r="AT966" s="2"/>
      <c r="AU966" s="2"/>
      <c r="AV966" s="2"/>
      <c r="AW966" s="2"/>
      <c r="AX966" s="2"/>
      <c r="AY966" s="2"/>
      <c r="AZ966" s="2"/>
      <c r="BA966" s="2"/>
      <c r="BB966" s="2"/>
      <c r="BC966" s="2"/>
      <c r="BD966" s="2"/>
      <c r="BE966" s="2"/>
      <c r="BF966" s="2"/>
      <c r="BG966" s="2"/>
      <c r="BH966" s="2"/>
      <c r="BI966" s="2"/>
      <c r="BJ966" s="2"/>
      <c r="BK966" s="2"/>
      <c r="BL966" s="2"/>
      <c r="BM966" s="2"/>
      <c r="BN966" s="2"/>
      <c r="BO966" s="2"/>
      <c r="BP966" s="2"/>
    </row>
    <row r="967" spans="1:68" ht="15.75" customHeight="1" x14ac:dyDescent="0.25">
      <c r="A967" s="2"/>
      <c r="B967" s="2"/>
      <c r="C967" s="2"/>
      <c r="D967" s="2"/>
      <c r="E967" s="1"/>
      <c r="F967" s="1"/>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10"/>
      <c r="AQ967" s="2"/>
      <c r="AR967" s="2"/>
      <c r="AS967" s="2"/>
      <c r="AT967" s="2"/>
      <c r="AU967" s="2"/>
      <c r="AV967" s="2"/>
      <c r="AW967" s="2"/>
      <c r="AX967" s="2"/>
      <c r="AY967" s="2"/>
      <c r="AZ967" s="2"/>
      <c r="BA967" s="2"/>
      <c r="BB967" s="2"/>
      <c r="BC967" s="2"/>
      <c r="BD967" s="2"/>
      <c r="BE967" s="2"/>
      <c r="BF967" s="2"/>
      <c r="BG967" s="2"/>
      <c r="BH967" s="2"/>
      <c r="BI967" s="2"/>
      <c r="BJ967" s="2"/>
      <c r="BK967" s="2"/>
      <c r="BL967" s="2"/>
      <c r="BM967" s="2"/>
      <c r="BN967" s="2"/>
      <c r="BO967" s="2"/>
      <c r="BP967" s="2"/>
    </row>
    <row r="968" spans="1:68" ht="15.75" customHeight="1" x14ac:dyDescent="0.25">
      <c r="A968" s="2"/>
      <c r="B968" s="2"/>
      <c r="C968" s="2"/>
      <c r="D968" s="2"/>
      <c r="E968" s="1"/>
      <c r="F968" s="1"/>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10"/>
      <c r="AQ968" s="2"/>
      <c r="AR968" s="2"/>
      <c r="AS968" s="2"/>
      <c r="AT968" s="2"/>
      <c r="AU968" s="2"/>
      <c r="AV968" s="2"/>
      <c r="AW968" s="2"/>
      <c r="AX968" s="2"/>
      <c r="AY968" s="2"/>
      <c r="AZ968" s="2"/>
      <c r="BA968" s="2"/>
      <c r="BB968" s="2"/>
      <c r="BC968" s="2"/>
      <c r="BD968" s="2"/>
      <c r="BE968" s="2"/>
      <c r="BF968" s="2"/>
      <c r="BG968" s="2"/>
      <c r="BH968" s="2"/>
      <c r="BI968" s="2"/>
      <c r="BJ968" s="2"/>
      <c r="BK968" s="2"/>
      <c r="BL968" s="2"/>
      <c r="BM968" s="2"/>
      <c r="BN968" s="2"/>
      <c r="BO968" s="2"/>
      <c r="BP968" s="2"/>
    </row>
    <row r="969" spans="1:68" ht="15.75" customHeight="1" x14ac:dyDescent="0.25">
      <c r="A969" s="2"/>
      <c r="B969" s="2"/>
      <c r="C969" s="2"/>
      <c r="D969" s="2"/>
      <c r="E969" s="1"/>
      <c r="F969" s="1"/>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10"/>
      <c r="AQ969" s="2"/>
      <c r="AR969" s="2"/>
      <c r="AS969" s="2"/>
      <c r="AT969" s="2"/>
      <c r="AU969" s="2"/>
      <c r="AV969" s="2"/>
      <c r="AW969" s="2"/>
      <c r="AX969" s="2"/>
      <c r="AY969" s="2"/>
      <c r="AZ969" s="2"/>
      <c r="BA969" s="2"/>
      <c r="BB969" s="2"/>
      <c r="BC969" s="2"/>
      <c r="BD969" s="2"/>
      <c r="BE969" s="2"/>
      <c r="BF969" s="2"/>
      <c r="BG969" s="2"/>
      <c r="BH969" s="2"/>
      <c r="BI969" s="2"/>
      <c r="BJ969" s="2"/>
      <c r="BK969" s="2"/>
      <c r="BL969" s="2"/>
      <c r="BM969" s="2"/>
      <c r="BN969" s="2"/>
      <c r="BO969" s="2"/>
      <c r="BP969" s="2"/>
    </row>
    <row r="970" spans="1:68" ht="15.75" customHeight="1" x14ac:dyDescent="0.25">
      <c r="A970" s="2"/>
      <c r="B970" s="2"/>
      <c r="C970" s="2"/>
      <c r="D970" s="2"/>
      <c r="E970" s="1"/>
      <c r="F970" s="1"/>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10"/>
      <c r="AQ970" s="2"/>
      <c r="AR970" s="2"/>
      <c r="AS970" s="2"/>
      <c r="AT970" s="2"/>
      <c r="AU970" s="2"/>
      <c r="AV970" s="2"/>
      <c r="AW970" s="2"/>
      <c r="AX970" s="2"/>
      <c r="AY970" s="2"/>
      <c r="AZ970" s="2"/>
      <c r="BA970" s="2"/>
      <c r="BB970" s="2"/>
      <c r="BC970" s="2"/>
      <c r="BD970" s="2"/>
      <c r="BE970" s="2"/>
      <c r="BF970" s="2"/>
      <c r="BG970" s="2"/>
      <c r="BH970" s="2"/>
      <c r="BI970" s="2"/>
      <c r="BJ970" s="2"/>
      <c r="BK970" s="2"/>
      <c r="BL970" s="2"/>
      <c r="BM970" s="2"/>
      <c r="BN970" s="2"/>
      <c r="BO970" s="2"/>
      <c r="BP970" s="2"/>
    </row>
    <row r="971" spans="1:68" ht="15.75" customHeight="1" x14ac:dyDescent="0.25">
      <c r="A971" s="2"/>
      <c r="B971" s="2"/>
      <c r="C971" s="2"/>
      <c r="D971" s="2"/>
      <c r="E971" s="1"/>
      <c r="F971" s="1"/>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10"/>
      <c r="AQ971" s="2"/>
      <c r="AR971" s="2"/>
      <c r="AS971" s="2"/>
      <c r="AT971" s="2"/>
      <c r="AU971" s="2"/>
      <c r="AV971" s="2"/>
      <c r="AW971" s="2"/>
      <c r="AX971" s="2"/>
      <c r="AY971" s="2"/>
      <c r="AZ971" s="2"/>
      <c r="BA971" s="2"/>
      <c r="BB971" s="2"/>
      <c r="BC971" s="2"/>
      <c r="BD971" s="2"/>
      <c r="BE971" s="2"/>
      <c r="BF971" s="2"/>
      <c r="BG971" s="2"/>
      <c r="BH971" s="2"/>
      <c r="BI971" s="2"/>
      <c r="BJ971" s="2"/>
      <c r="BK971" s="2"/>
      <c r="BL971" s="2"/>
      <c r="BM971" s="2"/>
      <c r="BN971" s="2"/>
      <c r="BO971" s="2"/>
      <c r="BP971" s="2"/>
    </row>
    <row r="972" spans="1:68" ht="15.75" customHeight="1" x14ac:dyDescent="0.25">
      <c r="A972" s="2"/>
      <c r="B972" s="2"/>
      <c r="C972" s="2"/>
      <c r="D972" s="2"/>
      <c r="E972" s="1"/>
      <c r="F972" s="1"/>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10"/>
      <c r="AQ972" s="2"/>
      <c r="AR972" s="2"/>
      <c r="AS972" s="2"/>
      <c r="AT972" s="2"/>
      <c r="AU972" s="2"/>
      <c r="AV972" s="2"/>
      <c r="AW972" s="2"/>
      <c r="AX972" s="2"/>
      <c r="AY972" s="2"/>
      <c r="AZ972" s="2"/>
      <c r="BA972" s="2"/>
      <c r="BB972" s="2"/>
      <c r="BC972" s="2"/>
      <c r="BD972" s="2"/>
      <c r="BE972" s="2"/>
      <c r="BF972" s="2"/>
      <c r="BG972" s="2"/>
      <c r="BH972" s="2"/>
      <c r="BI972" s="2"/>
      <c r="BJ972" s="2"/>
      <c r="BK972" s="2"/>
      <c r="BL972" s="2"/>
      <c r="BM972" s="2"/>
      <c r="BN972" s="2"/>
      <c r="BO972" s="2"/>
      <c r="BP972" s="2"/>
    </row>
    <row r="973" spans="1:68" ht="15.75" customHeight="1" x14ac:dyDescent="0.25">
      <c r="A973" s="2"/>
      <c r="B973" s="2"/>
      <c r="C973" s="2"/>
      <c r="D973" s="2"/>
      <c r="E973" s="1"/>
      <c r="F973" s="1"/>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10"/>
      <c r="AQ973" s="2"/>
      <c r="AR973" s="2"/>
      <c r="AS973" s="2"/>
      <c r="AT973" s="2"/>
      <c r="AU973" s="2"/>
      <c r="AV973" s="2"/>
      <c r="AW973" s="2"/>
      <c r="AX973" s="2"/>
      <c r="AY973" s="2"/>
      <c r="AZ973" s="2"/>
      <c r="BA973" s="2"/>
      <c r="BB973" s="2"/>
      <c r="BC973" s="2"/>
      <c r="BD973" s="2"/>
      <c r="BE973" s="2"/>
      <c r="BF973" s="2"/>
      <c r="BG973" s="2"/>
      <c r="BH973" s="2"/>
      <c r="BI973" s="2"/>
      <c r="BJ973" s="2"/>
      <c r="BK973" s="2"/>
      <c r="BL973" s="2"/>
      <c r="BM973" s="2"/>
      <c r="BN973" s="2"/>
      <c r="BO973" s="2"/>
      <c r="BP973" s="2"/>
    </row>
    <row r="974" spans="1:68" ht="15.75" customHeight="1" x14ac:dyDescent="0.25">
      <c r="A974" s="2"/>
      <c r="B974" s="2"/>
      <c r="C974" s="2"/>
      <c r="D974" s="2"/>
      <c r="E974" s="1"/>
      <c r="F974" s="1"/>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10"/>
      <c r="AQ974" s="2"/>
      <c r="AR974" s="2"/>
      <c r="AS974" s="2"/>
      <c r="AT974" s="2"/>
      <c r="AU974" s="2"/>
      <c r="AV974" s="2"/>
      <c r="AW974" s="2"/>
      <c r="AX974" s="2"/>
      <c r="AY974" s="2"/>
      <c r="AZ974" s="2"/>
      <c r="BA974" s="2"/>
      <c r="BB974" s="2"/>
      <c r="BC974" s="2"/>
      <c r="BD974" s="2"/>
      <c r="BE974" s="2"/>
      <c r="BF974" s="2"/>
      <c r="BG974" s="2"/>
      <c r="BH974" s="2"/>
      <c r="BI974" s="2"/>
      <c r="BJ974" s="2"/>
      <c r="BK974" s="2"/>
      <c r="BL974" s="2"/>
      <c r="BM974" s="2"/>
      <c r="BN974" s="2"/>
      <c r="BO974" s="2"/>
      <c r="BP974" s="2"/>
    </row>
    <row r="975" spans="1:68" ht="15.75" customHeight="1" x14ac:dyDescent="0.25">
      <c r="A975" s="2"/>
      <c r="B975" s="2"/>
      <c r="C975" s="2"/>
      <c r="D975" s="2"/>
      <c r="E975" s="1"/>
      <c r="F975" s="1"/>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10"/>
      <c r="AQ975" s="2"/>
      <c r="AR975" s="2"/>
      <c r="AS975" s="2"/>
      <c r="AT975" s="2"/>
      <c r="AU975" s="2"/>
      <c r="AV975" s="2"/>
      <c r="AW975" s="2"/>
      <c r="AX975" s="2"/>
      <c r="AY975" s="2"/>
      <c r="AZ975" s="2"/>
      <c r="BA975" s="2"/>
      <c r="BB975" s="2"/>
      <c r="BC975" s="2"/>
      <c r="BD975" s="2"/>
      <c r="BE975" s="2"/>
      <c r="BF975" s="2"/>
      <c r="BG975" s="2"/>
      <c r="BH975" s="2"/>
      <c r="BI975" s="2"/>
      <c r="BJ975" s="2"/>
      <c r="BK975" s="2"/>
      <c r="BL975" s="2"/>
      <c r="BM975" s="2"/>
      <c r="BN975" s="2"/>
      <c r="BO975" s="2"/>
      <c r="BP975" s="2"/>
    </row>
    <row r="976" spans="1:68" ht="15.75" customHeight="1" x14ac:dyDescent="0.25">
      <c r="A976" s="2"/>
      <c r="B976" s="2"/>
      <c r="C976" s="2"/>
      <c r="D976" s="2"/>
      <c r="E976" s="1"/>
      <c r="F976" s="1"/>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10"/>
      <c r="AQ976" s="2"/>
      <c r="AR976" s="2"/>
      <c r="AS976" s="2"/>
      <c r="AT976" s="2"/>
      <c r="AU976" s="2"/>
      <c r="AV976" s="2"/>
      <c r="AW976" s="2"/>
      <c r="AX976" s="2"/>
      <c r="AY976" s="2"/>
      <c r="AZ976" s="2"/>
      <c r="BA976" s="2"/>
      <c r="BB976" s="2"/>
      <c r="BC976" s="2"/>
      <c r="BD976" s="2"/>
      <c r="BE976" s="2"/>
      <c r="BF976" s="2"/>
      <c r="BG976" s="2"/>
      <c r="BH976" s="2"/>
      <c r="BI976" s="2"/>
      <c r="BJ976" s="2"/>
      <c r="BK976" s="2"/>
      <c r="BL976" s="2"/>
      <c r="BM976" s="2"/>
      <c r="BN976" s="2"/>
      <c r="BO976" s="2"/>
      <c r="BP976" s="2"/>
    </row>
    <row r="977" spans="1:68" ht="15.75" customHeight="1" x14ac:dyDescent="0.25">
      <c r="A977" s="2"/>
      <c r="B977" s="2"/>
      <c r="C977" s="2"/>
      <c r="D977" s="2"/>
      <c r="E977" s="1"/>
      <c r="F977" s="1"/>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10"/>
      <c r="AQ977" s="2"/>
      <c r="AR977" s="2"/>
      <c r="AS977" s="2"/>
      <c r="AT977" s="2"/>
      <c r="AU977" s="2"/>
      <c r="AV977" s="2"/>
      <c r="AW977" s="2"/>
      <c r="AX977" s="2"/>
      <c r="AY977" s="2"/>
      <c r="AZ977" s="2"/>
      <c r="BA977" s="2"/>
      <c r="BB977" s="2"/>
      <c r="BC977" s="2"/>
      <c r="BD977" s="2"/>
      <c r="BE977" s="2"/>
      <c r="BF977" s="2"/>
      <c r="BG977" s="2"/>
      <c r="BH977" s="2"/>
      <c r="BI977" s="2"/>
      <c r="BJ977" s="2"/>
      <c r="BK977" s="2"/>
      <c r="BL977" s="2"/>
      <c r="BM977" s="2"/>
      <c r="BN977" s="2"/>
      <c r="BO977" s="2"/>
      <c r="BP977" s="2"/>
    </row>
    <row r="978" spans="1:68" ht="15.75" customHeight="1" x14ac:dyDescent="0.25">
      <c r="A978" s="2"/>
      <c r="B978" s="2"/>
      <c r="C978" s="2"/>
      <c r="D978" s="2"/>
      <c r="E978" s="1"/>
      <c r="F978" s="1"/>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10"/>
      <c r="AQ978" s="2"/>
      <c r="AR978" s="2"/>
      <c r="AS978" s="2"/>
      <c r="AT978" s="2"/>
      <c r="AU978" s="2"/>
      <c r="AV978" s="2"/>
      <c r="AW978" s="2"/>
      <c r="AX978" s="2"/>
      <c r="AY978" s="2"/>
      <c r="AZ978" s="2"/>
      <c r="BA978" s="2"/>
      <c r="BB978" s="2"/>
      <c r="BC978" s="2"/>
      <c r="BD978" s="2"/>
      <c r="BE978" s="2"/>
      <c r="BF978" s="2"/>
      <c r="BG978" s="2"/>
      <c r="BH978" s="2"/>
      <c r="BI978" s="2"/>
      <c r="BJ978" s="2"/>
      <c r="BK978" s="2"/>
      <c r="BL978" s="2"/>
      <c r="BM978" s="2"/>
      <c r="BN978" s="2"/>
      <c r="BO978" s="2"/>
      <c r="BP978" s="2"/>
    </row>
    <row r="979" spans="1:68" ht="15.75" customHeight="1" x14ac:dyDescent="0.25">
      <c r="A979" s="2"/>
      <c r="B979" s="2"/>
      <c r="C979" s="2"/>
      <c r="D979" s="2"/>
      <c r="E979" s="1"/>
      <c r="F979" s="1"/>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10"/>
      <c r="AQ979" s="2"/>
      <c r="AR979" s="2"/>
      <c r="AS979" s="2"/>
      <c r="AT979" s="2"/>
      <c r="AU979" s="2"/>
      <c r="AV979" s="2"/>
      <c r="AW979" s="2"/>
      <c r="AX979" s="2"/>
      <c r="AY979" s="2"/>
      <c r="AZ979" s="2"/>
      <c r="BA979" s="2"/>
      <c r="BB979" s="2"/>
      <c r="BC979" s="2"/>
      <c r="BD979" s="2"/>
      <c r="BE979" s="2"/>
      <c r="BF979" s="2"/>
      <c r="BG979" s="2"/>
      <c r="BH979" s="2"/>
      <c r="BI979" s="2"/>
      <c r="BJ979" s="2"/>
      <c r="BK979" s="2"/>
      <c r="BL979" s="2"/>
      <c r="BM979" s="2"/>
      <c r="BN979" s="2"/>
      <c r="BO979" s="2"/>
      <c r="BP979" s="2"/>
    </row>
    <row r="980" spans="1:68" ht="15.75" customHeight="1" x14ac:dyDescent="0.25">
      <c r="A980" s="2"/>
      <c r="B980" s="2"/>
      <c r="C980" s="2"/>
      <c r="D980" s="2"/>
      <c r="E980" s="1"/>
      <c r="F980" s="1"/>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10"/>
      <c r="AQ980" s="2"/>
      <c r="AR980" s="2"/>
      <c r="AS980" s="2"/>
      <c r="AT980" s="2"/>
      <c r="AU980" s="2"/>
      <c r="AV980" s="2"/>
      <c r="AW980" s="2"/>
      <c r="AX980" s="2"/>
      <c r="AY980" s="2"/>
      <c r="AZ980" s="2"/>
      <c r="BA980" s="2"/>
      <c r="BB980" s="2"/>
      <c r="BC980" s="2"/>
      <c r="BD980" s="2"/>
      <c r="BE980" s="2"/>
      <c r="BF980" s="2"/>
      <c r="BG980" s="2"/>
      <c r="BH980" s="2"/>
      <c r="BI980" s="2"/>
      <c r="BJ980" s="2"/>
      <c r="BK980" s="2"/>
      <c r="BL980" s="2"/>
      <c r="BM980" s="2"/>
      <c r="BN980" s="2"/>
      <c r="BO980" s="2"/>
      <c r="BP980" s="2"/>
    </row>
    <row r="981" spans="1:68" ht="15.75" customHeight="1" x14ac:dyDescent="0.25">
      <c r="A981" s="2"/>
      <c r="B981" s="2"/>
      <c r="C981" s="2"/>
      <c r="D981" s="2"/>
      <c r="E981" s="1"/>
      <c r="F981" s="1"/>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10"/>
      <c r="AQ981" s="2"/>
      <c r="AR981" s="2"/>
      <c r="AS981" s="2"/>
      <c r="AT981" s="2"/>
      <c r="AU981" s="2"/>
      <c r="AV981" s="2"/>
      <c r="AW981" s="2"/>
      <c r="AX981" s="2"/>
      <c r="AY981" s="2"/>
      <c r="AZ981" s="2"/>
      <c r="BA981" s="2"/>
      <c r="BB981" s="2"/>
      <c r="BC981" s="2"/>
      <c r="BD981" s="2"/>
      <c r="BE981" s="2"/>
      <c r="BF981" s="2"/>
      <c r="BG981" s="2"/>
      <c r="BH981" s="2"/>
      <c r="BI981" s="2"/>
      <c r="BJ981" s="2"/>
      <c r="BK981" s="2"/>
      <c r="BL981" s="2"/>
      <c r="BM981" s="2"/>
      <c r="BN981" s="2"/>
      <c r="BO981" s="2"/>
      <c r="BP981" s="2"/>
    </row>
    <row r="982" spans="1:68" ht="15.75" customHeight="1" x14ac:dyDescent="0.25">
      <c r="A982" s="2"/>
      <c r="B982" s="2"/>
      <c r="C982" s="2"/>
      <c r="D982" s="2"/>
      <c r="E982" s="1"/>
      <c r="F982" s="1"/>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10"/>
      <c r="AQ982" s="2"/>
      <c r="AR982" s="2"/>
      <c r="AS982" s="2"/>
      <c r="AT982" s="2"/>
      <c r="AU982" s="2"/>
      <c r="AV982" s="2"/>
      <c r="AW982" s="2"/>
      <c r="AX982" s="2"/>
      <c r="AY982" s="2"/>
      <c r="AZ982" s="2"/>
      <c r="BA982" s="2"/>
      <c r="BB982" s="2"/>
      <c r="BC982" s="2"/>
      <c r="BD982" s="2"/>
      <c r="BE982" s="2"/>
      <c r="BF982" s="2"/>
      <c r="BG982" s="2"/>
      <c r="BH982" s="2"/>
      <c r="BI982" s="2"/>
      <c r="BJ982" s="2"/>
      <c r="BK982" s="2"/>
      <c r="BL982" s="2"/>
      <c r="BM982" s="2"/>
      <c r="BN982" s="2"/>
      <c r="BO982" s="2"/>
      <c r="BP982" s="2"/>
    </row>
    <row r="983" spans="1:68" ht="15.75" customHeight="1" x14ac:dyDescent="0.25">
      <c r="A983" s="2"/>
      <c r="B983" s="2"/>
      <c r="C983" s="2"/>
      <c r="D983" s="2"/>
      <c r="E983" s="1"/>
      <c r="F983" s="1"/>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10"/>
      <c r="AQ983" s="2"/>
      <c r="AR983" s="2"/>
      <c r="AS983" s="2"/>
      <c r="AT983" s="2"/>
      <c r="AU983" s="2"/>
      <c r="AV983" s="2"/>
      <c r="AW983" s="2"/>
      <c r="AX983" s="2"/>
      <c r="AY983" s="2"/>
      <c r="AZ983" s="2"/>
      <c r="BA983" s="2"/>
      <c r="BB983" s="2"/>
      <c r="BC983" s="2"/>
      <c r="BD983" s="2"/>
      <c r="BE983" s="2"/>
      <c r="BF983" s="2"/>
      <c r="BG983" s="2"/>
      <c r="BH983" s="2"/>
      <c r="BI983" s="2"/>
      <c r="BJ983" s="2"/>
      <c r="BK983" s="2"/>
      <c r="BL983" s="2"/>
      <c r="BM983" s="2"/>
      <c r="BN983" s="2"/>
      <c r="BO983" s="2"/>
      <c r="BP983" s="2"/>
    </row>
    <row r="984" spans="1:68" ht="15.75" customHeight="1" x14ac:dyDescent="0.25">
      <c r="A984" s="2"/>
      <c r="B984" s="2"/>
      <c r="C984" s="2"/>
      <c r="D984" s="2"/>
      <c r="E984" s="1"/>
      <c r="F984" s="1"/>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10"/>
      <c r="AQ984" s="2"/>
      <c r="AR984" s="2"/>
      <c r="AS984" s="2"/>
      <c r="AT984" s="2"/>
      <c r="AU984" s="2"/>
      <c r="AV984" s="2"/>
      <c r="AW984" s="2"/>
      <c r="AX984" s="2"/>
      <c r="AY984" s="2"/>
      <c r="AZ984" s="2"/>
      <c r="BA984" s="2"/>
      <c r="BB984" s="2"/>
      <c r="BC984" s="2"/>
      <c r="BD984" s="2"/>
      <c r="BE984" s="2"/>
      <c r="BF984" s="2"/>
      <c r="BG984" s="2"/>
      <c r="BH984" s="2"/>
      <c r="BI984" s="2"/>
      <c r="BJ984" s="2"/>
      <c r="BK984" s="2"/>
      <c r="BL984" s="2"/>
      <c r="BM984" s="2"/>
      <c r="BN984" s="2"/>
      <c r="BO984" s="2"/>
      <c r="BP984" s="2"/>
    </row>
    <row r="985" spans="1:68" ht="15.75" customHeight="1" x14ac:dyDescent="0.25">
      <c r="A985" s="2"/>
      <c r="B985" s="2"/>
      <c r="C985" s="2"/>
      <c r="D985" s="2"/>
      <c r="E985" s="1"/>
      <c r="F985" s="1"/>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10"/>
      <c r="AQ985" s="2"/>
      <c r="AR985" s="2"/>
      <c r="AS985" s="2"/>
      <c r="AT985" s="2"/>
      <c r="AU985" s="2"/>
      <c r="AV985" s="2"/>
      <c r="AW985" s="2"/>
      <c r="AX985" s="2"/>
      <c r="AY985" s="2"/>
      <c r="AZ985" s="2"/>
      <c r="BA985" s="2"/>
      <c r="BB985" s="2"/>
      <c r="BC985" s="2"/>
      <c r="BD985" s="2"/>
      <c r="BE985" s="2"/>
      <c r="BF985" s="2"/>
      <c r="BG985" s="2"/>
      <c r="BH985" s="2"/>
      <c r="BI985" s="2"/>
      <c r="BJ985" s="2"/>
      <c r="BK985" s="2"/>
      <c r="BL985" s="2"/>
      <c r="BM985" s="2"/>
      <c r="BN985" s="2"/>
      <c r="BO985" s="2"/>
      <c r="BP985" s="2"/>
    </row>
    <row r="986" spans="1:68" ht="15.75" customHeight="1" x14ac:dyDescent="0.25">
      <c r="A986" s="2"/>
      <c r="B986" s="2"/>
      <c r="C986" s="2"/>
      <c r="D986" s="2"/>
      <c r="E986" s="1"/>
      <c r="F986" s="1"/>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10"/>
      <c r="AQ986" s="2"/>
      <c r="AR986" s="2"/>
      <c r="AS986" s="2"/>
      <c r="AT986" s="2"/>
      <c r="AU986" s="2"/>
      <c r="AV986" s="2"/>
      <c r="AW986" s="2"/>
      <c r="AX986" s="2"/>
      <c r="AY986" s="2"/>
      <c r="AZ986" s="2"/>
      <c r="BA986" s="2"/>
      <c r="BB986" s="2"/>
      <c r="BC986" s="2"/>
      <c r="BD986" s="2"/>
      <c r="BE986" s="2"/>
      <c r="BF986" s="2"/>
      <c r="BG986" s="2"/>
      <c r="BH986" s="2"/>
      <c r="BI986" s="2"/>
      <c r="BJ986" s="2"/>
      <c r="BK986" s="2"/>
      <c r="BL986" s="2"/>
      <c r="BM986" s="2"/>
      <c r="BN986" s="2"/>
      <c r="BO986" s="2"/>
      <c r="BP986" s="2"/>
    </row>
    <row r="987" spans="1:68" ht="15.75" customHeight="1" x14ac:dyDescent="0.25">
      <c r="A987" s="2"/>
      <c r="B987" s="2"/>
      <c r="C987" s="2"/>
      <c r="D987" s="2"/>
      <c r="E987" s="1"/>
      <c r="F987" s="1"/>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10"/>
      <c r="AQ987" s="2"/>
      <c r="AR987" s="2"/>
      <c r="AS987" s="2"/>
      <c r="AT987" s="2"/>
      <c r="AU987" s="2"/>
      <c r="AV987" s="2"/>
      <c r="AW987" s="2"/>
      <c r="AX987" s="2"/>
      <c r="AY987" s="2"/>
      <c r="AZ987" s="2"/>
      <c r="BA987" s="2"/>
      <c r="BB987" s="2"/>
      <c r="BC987" s="2"/>
      <c r="BD987" s="2"/>
      <c r="BE987" s="2"/>
      <c r="BF987" s="2"/>
      <c r="BG987" s="2"/>
      <c r="BH987" s="2"/>
      <c r="BI987" s="2"/>
      <c r="BJ987" s="2"/>
      <c r="BK987" s="2"/>
      <c r="BL987" s="2"/>
      <c r="BM987" s="2"/>
      <c r="BN987" s="2"/>
      <c r="BO987" s="2"/>
      <c r="BP987" s="2"/>
    </row>
    <row r="988" spans="1:68" ht="15.75" customHeight="1" x14ac:dyDescent="0.25">
      <c r="A988" s="2"/>
      <c r="B988" s="2"/>
      <c r="C988" s="2"/>
      <c r="D988" s="2"/>
      <c r="E988" s="1"/>
      <c r="F988" s="1"/>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10"/>
      <c r="AQ988" s="2"/>
      <c r="AR988" s="2"/>
      <c r="AS988" s="2"/>
      <c r="AT988" s="2"/>
      <c r="AU988" s="2"/>
      <c r="AV988" s="2"/>
      <c r="AW988" s="2"/>
      <c r="AX988" s="2"/>
      <c r="AY988" s="2"/>
      <c r="AZ988" s="2"/>
      <c r="BA988" s="2"/>
      <c r="BB988" s="2"/>
      <c r="BC988" s="2"/>
      <c r="BD988" s="2"/>
      <c r="BE988" s="2"/>
      <c r="BF988" s="2"/>
      <c r="BG988" s="2"/>
      <c r="BH988" s="2"/>
      <c r="BI988" s="2"/>
      <c r="BJ988" s="2"/>
      <c r="BK988" s="2"/>
      <c r="BL988" s="2"/>
      <c r="BM988" s="2"/>
      <c r="BN988" s="2"/>
      <c r="BO988" s="2"/>
      <c r="BP988" s="2"/>
    </row>
  </sheetData>
  <protectedRanges>
    <protectedRange sqref="K17:K19 M17:M19 H17:I19" name="Rango4_1"/>
  </protectedRanges>
  <mergeCells count="78">
    <mergeCell ref="A16:G16"/>
    <mergeCell ref="H16:I16"/>
    <mergeCell ref="K16:M16"/>
    <mergeCell ref="C18:G18"/>
    <mergeCell ref="C19:G19"/>
    <mergeCell ref="A3:A4"/>
    <mergeCell ref="B3:B4"/>
    <mergeCell ref="C3:C4"/>
    <mergeCell ref="D3:D4"/>
    <mergeCell ref="E3:F3"/>
    <mergeCell ref="C17:G17"/>
    <mergeCell ref="H17:I17"/>
    <mergeCell ref="K17:M17"/>
    <mergeCell ref="N3:N4"/>
    <mergeCell ref="O3:O4"/>
    <mergeCell ref="G3:G4"/>
    <mergeCell ref="H3:H4"/>
    <mergeCell ref="I3:I4"/>
    <mergeCell ref="J3:J4"/>
    <mergeCell ref="K3:K4"/>
    <mergeCell ref="L3:L4"/>
    <mergeCell ref="M3:M4"/>
    <mergeCell ref="C13:G13"/>
    <mergeCell ref="H13:I13"/>
    <mergeCell ref="J13:K13"/>
    <mergeCell ref="L13:M13"/>
    <mergeCell ref="K18:M18"/>
    <mergeCell ref="K19:M19"/>
    <mergeCell ref="H18:I18"/>
    <mergeCell ref="H19:I19"/>
    <mergeCell ref="A5:A8"/>
    <mergeCell ref="B5:B8"/>
    <mergeCell ref="C5:C8"/>
    <mergeCell ref="D5:D8"/>
    <mergeCell ref="G5:G8"/>
    <mergeCell ref="AP3:AP4"/>
    <mergeCell ref="AQ3:AQ4"/>
    <mergeCell ref="AL3:AL4"/>
    <mergeCell ref="AM3:AM4"/>
    <mergeCell ref="AN3:AN4"/>
    <mergeCell ref="AJ3:AJ4"/>
    <mergeCell ref="AK3:AK4"/>
    <mergeCell ref="J5:J8"/>
    <mergeCell ref="K5:K8"/>
    <mergeCell ref="AO3:AO4"/>
    <mergeCell ref="P3:P4"/>
    <mergeCell ref="Q3:Q4"/>
    <mergeCell ref="R3:R4"/>
    <mergeCell ref="S3:S4"/>
    <mergeCell ref="T3:T4"/>
    <mergeCell ref="AC3:AC4"/>
    <mergeCell ref="AD3:AD4"/>
    <mergeCell ref="S5:S8"/>
    <mergeCell ref="V3:AB3"/>
    <mergeCell ref="AE3:AG3"/>
    <mergeCell ref="AH3:AH4"/>
    <mergeCell ref="AI3:AI4"/>
    <mergeCell ref="N5:N8"/>
    <mergeCell ref="O5:O8"/>
    <mergeCell ref="P5:P8"/>
    <mergeCell ref="Q5:Q8"/>
    <mergeCell ref="R5:R8"/>
    <mergeCell ref="AT3:AT4"/>
    <mergeCell ref="AU3:AU4"/>
    <mergeCell ref="AV5:AV8"/>
    <mergeCell ref="AV2:AV4"/>
    <mergeCell ref="A1:B1"/>
    <mergeCell ref="C1:Z1"/>
    <mergeCell ref="AA1:AU1"/>
    <mergeCell ref="A2:L2"/>
    <mergeCell ref="M2:S2"/>
    <mergeCell ref="T2:AG2"/>
    <mergeCell ref="AH2:AN2"/>
    <mergeCell ref="AO2:AU2"/>
    <mergeCell ref="AR3:AR4"/>
    <mergeCell ref="AS3:AS4"/>
    <mergeCell ref="L5:L8"/>
    <mergeCell ref="M5:M8"/>
  </mergeCells>
  <pageMargins left="0.7" right="0.7" top="0.75" bottom="0.75" header="0" footer="0"/>
  <pageSetup paperSize="9" orientation="portrait" r:id="rId1"/>
  <legacyDrawing r:id="rId2"/>
  <extLst>
    <ext xmlns:x14="http://schemas.microsoft.com/office/spreadsheetml/2009/9/main" uri="{CCE6A557-97BC-4b89-ADB6-D9C93CAAB3DF}">
      <x14:dataValidations xmlns:xm="http://schemas.microsoft.com/office/excel/2006/main" count="9">
        <x14:dataValidation type="list" allowBlank="1" showErrorMessage="1" xr:uid="{00000000-0002-0000-0100-000000000000}">
          <x14:formula1>
            <xm:f>datos!$E$2:$E$8</xm:f>
          </x14:formula1>
          <xm:sqref>L5 L9</xm:sqref>
        </x14:dataValidation>
        <x14:dataValidation type="list" allowBlank="1" showErrorMessage="1" xr:uid="{00000000-0002-0000-0100-000001000000}">
          <x14:formula1>
            <xm:f>datos!$G$2:$G$4</xm:f>
          </x14:formula1>
          <xm:sqref>G5 G9</xm:sqref>
        </x14:dataValidation>
        <x14:dataValidation type="list" allowBlank="1" showErrorMessage="1" xr:uid="{00000000-0002-0000-0100-000003000000}">
          <x14:formula1>
            <xm:f>datos!$B$2:$B$17</xm:f>
          </x14:formula1>
          <xm:sqref>B5 B9</xm:sqref>
        </x14:dataValidation>
        <x14:dataValidation type="list" allowBlank="1" showErrorMessage="1" xr:uid="{00000000-0002-0000-0100-000004000000}">
          <x14:formula1>
            <xm:f>datos!$D$2:$D$12</xm:f>
          </x14:formula1>
          <xm:sqref>K5 K9</xm:sqref>
        </x14:dataValidation>
        <x14:dataValidation type="list" allowBlank="1" showErrorMessage="1" xr:uid="{00000000-0002-0000-0100-000005000000}">
          <x14:formula1>
            <xm:f>datos!$A$2:$A$12</xm:f>
          </x14:formula1>
          <xm:sqref>C5 C9</xm:sqref>
        </x14:dataValidation>
        <x14:dataValidation type="list" allowBlank="1" showErrorMessage="1" xr:uid="{00000000-0002-0000-0100-000006000000}">
          <x14:formula1>
            <xm:f>datos!$F$3:$F$17</xm:f>
          </x14:formula1>
          <xm:sqref>P5 P9</xm:sqref>
        </x14:dataValidation>
        <x14:dataValidation type="list" allowBlank="1" showErrorMessage="1" xr:uid="{00000000-0002-0000-0100-000002000000}">
          <x14:formula1>
            <xm:f>datos!$I$2:$I$4</xm:f>
          </x14:formula1>
          <xm:sqref>AE5:AE9</xm:sqref>
        </x14:dataValidation>
        <x14:dataValidation type="list" allowBlank="1" showErrorMessage="1" xr:uid="{00000000-0002-0000-0100-000007000000}">
          <x14:formula1>
            <xm:f>datos!$N$2:$N$5</xm:f>
          </x14:formula1>
          <xm:sqref>AM5:AM9</xm:sqref>
        </x14:dataValidation>
        <x14:dataValidation type="list" allowBlank="1" showErrorMessage="1" xr:uid="{00000000-0002-0000-0100-000008000000}">
          <x14:formula1>
            <xm:f>datos!$J$2:$J$3</xm:f>
          </x14:formula1>
          <xm:sqref>AF5:AF9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1000"/>
  <sheetViews>
    <sheetView workbookViewId="0"/>
  </sheetViews>
  <sheetFormatPr baseColWidth="10" defaultColWidth="12.625" defaultRowHeight="15" customHeight="1" x14ac:dyDescent="0.2"/>
  <cols>
    <col min="1" max="1" width="9" customWidth="1"/>
    <col min="2" max="2" width="13.125" customWidth="1"/>
    <col min="3" max="3" width="13.75" customWidth="1"/>
    <col min="4" max="4" width="16.75" customWidth="1"/>
    <col min="5" max="5" width="28.5" customWidth="1"/>
    <col min="6" max="6" width="11.5" customWidth="1"/>
    <col min="7" max="8" width="10" customWidth="1"/>
    <col min="9" max="9" width="11.125" customWidth="1"/>
    <col min="10" max="10" width="15.25" customWidth="1"/>
    <col min="11" max="11" width="12.875" customWidth="1"/>
    <col min="12" max="12" width="10.75" customWidth="1"/>
    <col min="13" max="13" width="8.875" customWidth="1"/>
    <col min="14" max="14" width="10" customWidth="1"/>
    <col min="15" max="15" width="9.5" customWidth="1"/>
    <col min="16" max="19" width="10" customWidth="1"/>
    <col min="20" max="21" width="11.625" customWidth="1"/>
    <col min="22" max="23" width="10" customWidth="1"/>
    <col min="24" max="24" width="15.625" customWidth="1"/>
    <col min="25" max="25" width="10" customWidth="1"/>
    <col min="26" max="27" width="13.625" customWidth="1"/>
    <col min="28" max="36" width="10" customWidth="1"/>
    <col min="37" max="37" width="16.625" customWidth="1"/>
    <col min="38" max="38" width="12.25" customWidth="1"/>
    <col min="39" max="39" width="14.125" customWidth="1"/>
    <col min="41" max="41" width="10.875" customWidth="1"/>
    <col min="42" max="43" width="13.125" customWidth="1"/>
  </cols>
  <sheetData>
    <row r="1" spans="1:43" ht="36" customHeight="1" x14ac:dyDescent="0.2">
      <c r="A1" s="281"/>
      <c r="B1" s="282"/>
      <c r="C1" s="283" t="s">
        <v>188</v>
      </c>
      <c r="D1" s="284"/>
      <c r="E1" s="284"/>
      <c r="F1" s="284"/>
      <c r="G1" s="284"/>
      <c r="H1" s="284"/>
      <c r="I1" s="284"/>
      <c r="J1" s="284"/>
      <c r="K1" s="284"/>
      <c r="L1" s="284"/>
      <c r="M1" s="284"/>
      <c r="N1" s="284"/>
      <c r="O1" s="284"/>
      <c r="P1" s="284"/>
      <c r="Q1" s="284"/>
      <c r="R1" s="284"/>
      <c r="S1" s="284"/>
      <c r="T1" s="284"/>
      <c r="U1" s="284"/>
      <c r="V1" s="284"/>
      <c r="W1" s="284"/>
      <c r="X1" s="284"/>
      <c r="Y1" s="282"/>
      <c r="Z1" s="337"/>
      <c r="AA1" s="284"/>
      <c r="AB1" s="284"/>
      <c r="AC1" s="284"/>
      <c r="AD1" s="284"/>
      <c r="AE1" s="284"/>
      <c r="AF1" s="284"/>
      <c r="AG1" s="284"/>
      <c r="AH1" s="284"/>
      <c r="AI1" s="284"/>
      <c r="AJ1" s="284"/>
      <c r="AK1" s="284"/>
      <c r="AL1" s="284"/>
      <c r="AM1" s="284"/>
      <c r="AN1" s="284"/>
      <c r="AO1" s="284"/>
      <c r="AP1" s="282"/>
      <c r="AQ1" s="100"/>
    </row>
    <row r="2" spans="1:43" ht="16.5" customHeight="1" x14ac:dyDescent="0.2">
      <c r="A2" s="287" t="s">
        <v>189</v>
      </c>
      <c r="B2" s="259"/>
      <c r="C2" s="259"/>
      <c r="D2" s="259"/>
      <c r="E2" s="259"/>
      <c r="F2" s="259"/>
      <c r="G2" s="259"/>
      <c r="H2" s="259"/>
      <c r="I2" s="259"/>
      <c r="J2" s="259"/>
      <c r="K2" s="260"/>
      <c r="L2" s="287" t="s">
        <v>93</v>
      </c>
      <c r="M2" s="259"/>
      <c r="N2" s="259"/>
      <c r="O2" s="259"/>
      <c r="P2" s="259"/>
      <c r="Q2" s="260"/>
      <c r="R2" s="287" t="s">
        <v>94</v>
      </c>
      <c r="S2" s="259"/>
      <c r="T2" s="259"/>
      <c r="U2" s="259"/>
      <c r="V2" s="259"/>
      <c r="W2" s="259"/>
      <c r="X2" s="259"/>
      <c r="Y2" s="259"/>
      <c r="Z2" s="259"/>
      <c r="AA2" s="259"/>
      <c r="AB2" s="259"/>
      <c r="AC2" s="259"/>
      <c r="AD2" s="259"/>
      <c r="AE2" s="260"/>
      <c r="AF2" s="338" t="s">
        <v>190</v>
      </c>
      <c r="AG2" s="259"/>
      <c r="AH2" s="259"/>
      <c r="AI2" s="259"/>
      <c r="AJ2" s="259"/>
      <c r="AK2" s="260"/>
      <c r="AL2" s="287" t="s">
        <v>96</v>
      </c>
      <c r="AM2" s="259"/>
      <c r="AN2" s="259"/>
      <c r="AO2" s="259"/>
      <c r="AP2" s="260"/>
      <c r="AQ2" s="351" t="s">
        <v>191</v>
      </c>
    </row>
    <row r="3" spans="1:43" ht="16.5" customHeight="1" x14ac:dyDescent="0.2">
      <c r="A3" s="311" t="s">
        <v>2</v>
      </c>
      <c r="B3" s="274" t="s">
        <v>192</v>
      </c>
      <c r="C3" s="274" t="s">
        <v>193</v>
      </c>
      <c r="D3" s="305" t="s">
        <v>8</v>
      </c>
      <c r="E3" s="274" t="s">
        <v>194</v>
      </c>
      <c r="F3" s="274" t="s">
        <v>195</v>
      </c>
      <c r="G3" s="274" t="s">
        <v>14</v>
      </c>
      <c r="H3" s="274" t="s">
        <v>16</v>
      </c>
      <c r="I3" s="274" t="s">
        <v>18</v>
      </c>
      <c r="J3" s="274" t="s">
        <v>196</v>
      </c>
      <c r="K3" s="276" t="s">
        <v>197</v>
      </c>
      <c r="L3" s="307" t="s">
        <v>25</v>
      </c>
      <c r="M3" s="304" t="s">
        <v>27</v>
      </c>
      <c r="N3" s="304" t="s">
        <v>29</v>
      </c>
      <c r="O3" s="304" t="s">
        <v>198</v>
      </c>
      <c r="P3" s="304" t="s">
        <v>199</v>
      </c>
      <c r="Q3" s="342" t="s">
        <v>200</v>
      </c>
      <c r="R3" s="311" t="s">
        <v>39</v>
      </c>
      <c r="S3" s="101"/>
      <c r="T3" s="339" t="s">
        <v>41</v>
      </c>
      <c r="U3" s="301"/>
      <c r="V3" s="301"/>
      <c r="W3" s="301"/>
      <c r="X3" s="301"/>
      <c r="Y3" s="301"/>
      <c r="Z3" s="302"/>
      <c r="AA3" s="274" t="s">
        <v>107</v>
      </c>
      <c r="AB3" s="305" t="s">
        <v>60</v>
      </c>
      <c r="AC3" s="339" t="s">
        <v>62</v>
      </c>
      <c r="AD3" s="301"/>
      <c r="AE3" s="269"/>
      <c r="AF3" s="340" t="s">
        <v>70</v>
      </c>
      <c r="AG3" s="304" t="s">
        <v>72</v>
      </c>
      <c r="AH3" s="304" t="s">
        <v>73</v>
      </c>
      <c r="AI3" s="305" t="s">
        <v>74</v>
      </c>
      <c r="AJ3" s="304" t="s">
        <v>75</v>
      </c>
      <c r="AK3" s="309" t="s">
        <v>108</v>
      </c>
      <c r="AL3" s="307" t="s">
        <v>79</v>
      </c>
      <c r="AM3" s="274" t="s">
        <v>81</v>
      </c>
      <c r="AN3" s="274" t="s">
        <v>83</v>
      </c>
      <c r="AO3" s="274" t="s">
        <v>85</v>
      </c>
      <c r="AP3" s="276" t="s">
        <v>201</v>
      </c>
      <c r="AQ3" s="352"/>
    </row>
    <row r="4" spans="1:43" ht="84" customHeight="1" x14ac:dyDescent="0.2">
      <c r="A4" s="271"/>
      <c r="B4" s="288"/>
      <c r="C4" s="288"/>
      <c r="D4" s="288"/>
      <c r="E4" s="288"/>
      <c r="F4" s="288"/>
      <c r="G4" s="288"/>
      <c r="H4" s="288"/>
      <c r="I4" s="288"/>
      <c r="J4" s="288"/>
      <c r="K4" s="290"/>
      <c r="L4" s="271"/>
      <c r="M4" s="288"/>
      <c r="N4" s="288"/>
      <c r="O4" s="288"/>
      <c r="P4" s="288"/>
      <c r="Q4" s="290"/>
      <c r="R4" s="271"/>
      <c r="S4" s="102" t="s">
        <v>202</v>
      </c>
      <c r="T4" s="102" t="s">
        <v>117</v>
      </c>
      <c r="U4" s="102" t="s">
        <v>118</v>
      </c>
      <c r="V4" s="102" t="s">
        <v>119</v>
      </c>
      <c r="W4" s="102" t="s">
        <v>120</v>
      </c>
      <c r="X4" s="103" t="s">
        <v>121</v>
      </c>
      <c r="Y4" s="102" t="s">
        <v>54</v>
      </c>
      <c r="Z4" s="103" t="s">
        <v>56</v>
      </c>
      <c r="AA4" s="288"/>
      <c r="AB4" s="288"/>
      <c r="AC4" s="104" t="s">
        <v>122</v>
      </c>
      <c r="AD4" s="104" t="s">
        <v>123</v>
      </c>
      <c r="AE4" s="105" t="s">
        <v>67</v>
      </c>
      <c r="AF4" s="341"/>
      <c r="AG4" s="288"/>
      <c r="AH4" s="288"/>
      <c r="AI4" s="288"/>
      <c r="AJ4" s="288"/>
      <c r="AK4" s="290"/>
      <c r="AL4" s="271"/>
      <c r="AM4" s="288"/>
      <c r="AN4" s="288"/>
      <c r="AO4" s="288"/>
      <c r="AP4" s="290"/>
      <c r="AQ4" s="352"/>
    </row>
    <row r="5" spans="1:43" ht="44.25" customHeight="1" x14ac:dyDescent="0.2">
      <c r="A5" s="312">
        <v>1</v>
      </c>
      <c r="B5" s="37"/>
      <c r="C5" s="37" t="s">
        <v>126</v>
      </c>
      <c r="D5" s="36" t="str">
        <f>IFERROR(VLOOKUP(B5,datos!B1:C21,2,0),"")</f>
        <v/>
      </c>
      <c r="E5" s="90"/>
      <c r="F5" s="37"/>
      <c r="G5" s="34"/>
      <c r="H5" s="34"/>
      <c r="I5" s="37"/>
      <c r="J5" s="37" t="s">
        <v>203</v>
      </c>
      <c r="K5" s="106" t="s">
        <v>204</v>
      </c>
      <c r="L5" s="43">
        <v>30</v>
      </c>
      <c r="M5" s="41" t="str">
        <f>IFERROR(VLOOKUP(N5,datos!$AC$2:$AE$7,3,0),"")</f>
        <v>Media</v>
      </c>
      <c r="N5" s="107">
        <f>+IF(OR(L5="",L5=0),"",IF(L5&lt;=datos!$AD$3,datos!$AC$3,IF(AND(L5&gt;datos!$AD$3,L5&lt;=datos!$AD$4),datos!$AC$4,IF(AND(L5&gt;datos!$AD$4,L5&lt;=datos!$AD$5),datos!$AC$5,IF(AND(L5&gt;datos!$AD$5,L5&lt;=datos!$AD$6),datos!$AC$6,IF(L5&gt;datos!$AD$7,datos!$AC$7,0))))))</f>
        <v>0.6</v>
      </c>
      <c r="O5" s="108" t="e">
        <f>+HLOOKUP(A5,#REF!,22,0)</f>
        <v>#REF!</v>
      </c>
      <c r="P5" s="107" t="e">
        <f>+IF(O5="","",VLOOKUP(O5,datos!$AC$12:$AD$15,2,0))</f>
        <v>#REF!</v>
      </c>
      <c r="Q5" s="109" t="str">
        <f ca="1">IFERROR(INDIRECT("datos!"&amp;HLOOKUP(O5,calculo_imp,2,FALSE)&amp;VLOOKUP(M5,calculo_prob,2,FALSE)),"")</f>
        <v/>
      </c>
      <c r="R5" s="30">
        <v>1</v>
      </c>
      <c r="S5" s="37"/>
      <c r="T5" s="91"/>
      <c r="U5" s="91"/>
      <c r="V5" s="91"/>
      <c r="W5" s="91"/>
      <c r="X5" s="91"/>
      <c r="Y5" s="91"/>
      <c r="Z5" s="91"/>
      <c r="AA5" s="91"/>
      <c r="AB5" s="36" t="str">
        <f>IF(AC5="","",VLOOKUP(AC5,datos!$AT$6:$AU$9,2,0))</f>
        <v/>
      </c>
      <c r="AC5" s="37"/>
      <c r="AD5" s="37"/>
      <c r="AE5" s="38" t="str">
        <f>IF(AND(AC5="",AD5=""),"",IF(AC5="",0,VLOOKUP(AC5,datos!$AP$3:$AR$7,3,0))+IF(AD5="",0,VLOOKUP(AD5,datos!$AP$3:$AR$7,3,0)))</f>
        <v/>
      </c>
      <c r="AF5" s="39" t="str">
        <f>IF(OR(AG5="",AG5=0),"",IF(AG5&lt;=datos!$AC$3,datos!$AE$3,IF(AG5&lt;=datos!$AC$4,datos!$AE$4,IF(AG5&lt;=datos!$AC$5,datos!$AE$5,IF(AG5&lt;=datos!$AC$6,datos!$AE$6,IF(AG5&lt;=datos!$AC$7,datos!$AE$7,""))))))</f>
        <v/>
      </c>
      <c r="AG5" s="40" t="str">
        <f t="shared" ref="AG5:AG6" si="0">IF(AB5="","",IF(R5=1,IF(AB5="Probabilidad",N5-(N5*AE5),N5),IF(AB5="Probabilidad",AG4-(AG4*AE5),AG4)))</f>
        <v/>
      </c>
      <c r="AH5" s="41" t="str">
        <f>+IF(AI5&lt;=datos!$AD$11,datos!$AC$11,IF(AI5&lt;=datos!$AD$12,datos!$AC$12,IF(AI5&lt;=datos!$AD$13,datos!$AC$13,IF(AI5&lt;=datos!$AD$14,datos!$AC$14,IF(AI5&lt;=datos!$AD$15,datos!$AC$15,"")))))</f>
        <v/>
      </c>
      <c r="AI5" s="40" t="str">
        <f t="shared" ref="AI5:AI6" si="1">IF(AB5="","",IF(R5=1,IF(AB5="Impacto",P5-(P5*AE5),P5),IF(AB5="Impacto",AI4-(AI4*AE5),AI4)))</f>
        <v/>
      </c>
      <c r="AJ5" s="41" t="str">
        <f t="shared" ref="AJ5:AJ21" ca="1" si="2">IFERROR(INDIRECT("datos!"&amp;HLOOKUP(AH5,calculo_imp,2,FALSE)&amp;VLOOKUP(AF5,calculo_prob,2,FALSE)),"")</f>
        <v/>
      </c>
      <c r="AK5" s="42"/>
      <c r="AL5" s="43"/>
      <c r="AM5" s="92"/>
      <c r="AN5" s="92"/>
      <c r="AO5" s="37"/>
      <c r="AP5" s="29"/>
      <c r="AQ5" s="110"/>
    </row>
    <row r="6" spans="1:43" ht="42.75" customHeight="1" x14ac:dyDescent="0.2">
      <c r="A6" s="330"/>
      <c r="B6" s="75"/>
      <c r="C6" s="75"/>
      <c r="D6" s="77"/>
      <c r="E6" s="72"/>
      <c r="F6" s="75"/>
      <c r="G6" s="111"/>
      <c r="H6" s="111"/>
      <c r="I6" s="75"/>
      <c r="J6" s="74"/>
      <c r="K6" s="112"/>
      <c r="L6" s="70"/>
      <c r="M6" s="57"/>
      <c r="N6" s="113"/>
      <c r="O6" s="114"/>
      <c r="P6" s="115" t="str">
        <f>+IF(O6="","",VLOOKUP(O6,datos!$AC$12:$AD$15,2,0))</f>
        <v/>
      </c>
      <c r="Q6" s="116"/>
      <c r="R6" s="47">
        <v>2</v>
      </c>
      <c r="S6" s="83"/>
      <c r="T6" s="66"/>
      <c r="U6" s="66"/>
      <c r="V6" s="66"/>
      <c r="W6" s="66"/>
      <c r="X6" s="66"/>
      <c r="Y6" s="66"/>
      <c r="Z6" s="66"/>
      <c r="AA6" s="66"/>
      <c r="AB6" s="52" t="str">
        <f>IF(AC6="","",VLOOKUP(AC6,datos!$AT$6:$AU$9,2,0))</f>
        <v/>
      </c>
      <c r="AC6" s="53"/>
      <c r="AD6" s="53"/>
      <c r="AE6" s="54" t="str">
        <f>IF(AND(AC6="",AD6=""),"",IF(AC6="",0,VLOOKUP(AC6,datos!$AP$3:$AR$7,3,0))+IF(AD6="",0,VLOOKUP(AD6,datos!$AP$3:$AR$7,3,0)))</f>
        <v/>
      </c>
      <c r="AF6" s="55" t="str">
        <f>IF(OR(AG6="",AG6=0),"",IF(AG6&lt;=datos!$AC$3,datos!$AE$3,IF(AG6&lt;=datos!$AC$4,datos!$AE$4,IF(AG6&lt;=datos!$AC$5,datos!$AE$5,IF(AG6&lt;=datos!$AC$6,datos!$AE$6,IF(AG6&lt;=datos!$AC$7,datos!$AE$7,""))))))</f>
        <v/>
      </c>
      <c r="AG6" s="56" t="str">
        <f t="shared" si="0"/>
        <v/>
      </c>
      <c r="AH6" s="57" t="str">
        <f>+IF(AI6&lt;=datos!$AD$11,datos!$AC$11,IF(AI6&lt;=datos!$AD$12,datos!$AC$12,IF(AI6&lt;=datos!$AD$13,datos!$AC$13,IF(AI6&lt;=datos!$AD$14,datos!$AC$14,IF(AI6&lt;=datos!$AD$15,datos!$AC$15,"")))))</f>
        <v/>
      </c>
      <c r="AI6" s="56" t="str">
        <f t="shared" si="1"/>
        <v/>
      </c>
      <c r="AJ6" s="57" t="str">
        <f t="shared" ca="1" si="2"/>
        <v/>
      </c>
      <c r="AK6" s="58"/>
      <c r="AL6" s="70"/>
      <c r="AM6" s="71"/>
      <c r="AN6" s="71"/>
      <c r="AO6" s="53"/>
      <c r="AP6" s="79"/>
      <c r="AQ6" s="117"/>
    </row>
    <row r="7" spans="1:43" ht="30" customHeight="1" x14ac:dyDescent="0.2">
      <c r="A7" s="343">
        <v>2</v>
      </c>
      <c r="B7" s="344"/>
      <c r="C7" s="344"/>
      <c r="D7" s="345" t="str">
        <f>IFERROR(VLOOKUP(B7,datos!B6:C26,2,0),"")</f>
        <v/>
      </c>
      <c r="E7" s="26"/>
      <c r="F7" s="344"/>
      <c r="G7" s="346"/>
      <c r="H7" s="346"/>
      <c r="I7" s="344"/>
      <c r="J7" s="344"/>
      <c r="K7" s="353"/>
      <c r="L7" s="292"/>
      <c r="M7" s="354" t="str">
        <f>IFERROR(VLOOKUP(N7,datos!$AC$2:$AE$7,3,0),"")</f>
        <v/>
      </c>
      <c r="N7" s="296" t="str">
        <f>+IF(OR(L7="",L7=0),"",IF(L7&lt;=datos!$AD$3,datos!$AC$3,IF(AND(L7&gt;datos!$AD$3,L7&lt;=datos!$AD$4),datos!$AC$4,IF(AND(L7&gt;datos!$AD$4,L7&lt;=datos!$AD$5),datos!$AC$5,IF(AND(L7&gt;datos!$AD$5,L7&lt;=datos!$AD$6),datos!$AC$6,IF(L7&gt;datos!$AD$7,datos!$AC$7,0))))))</f>
        <v/>
      </c>
      <c r="O7" s="355" t="e">
        <f>+HLOOKUP(A7,#REF!,22,0)</f>
        <v>#REF!</v>
      </c>
      <c r="P7" s="296" t="e">
        <f>+IF(O7="","",VLOOKUP(O7,datos!$AC$12:$AD$15,2,0))</f>
        <v>#REF!</v>
      </c>
      <c r="Q7" s="347" t="str">
        <f ca="1">IFERROR(INDIRECT("datos!"&amp;HLOOKUP(O7,calculo_imp,2,FALSE)&amp;VLOOKUP(M7,calculo_prob,2,FALSE)),"")</f>
        <v/>
      </c>
      <c r="R7" s="30">
        <v>1</v>
      </c>
      <c r="S7" s="37"/>
      <c r="T7" s="118"/>
      <c r="U7" s="118"/>
      <c r="V7" s="118"/>
      <c r="W7" s="118"/>
      <c r="X7" s="118"/>
      <c r="Y7" s="118"/>
      <c r="Z7" s="91"/>
      <c r="AA7" s="91"/>
      <c r="AB7" s="36" t="str">
        <f>IF(AC7="","",VLOOKUP(AC7,datos!$AT$6:$AU$9,2,0))</f>
        <v/>
      </c>
      <c r="AC7" s="37"/>
      <c r="AD7" s="37"/>
      <c r="AE7" s="38" t="str">
        <f>IF(AND(AC7="",AD7=""),"",IF(AC7="",0,VLOOKUP(AC7,datos!$AP$3:$AR$7,3,0))+IF(AD7="",0,VLOOKUP(AD7,datos!$AP$3:$AR$7,3,0)))</f>
        <v/>
      </c>
      <c r="AF7" s="39" t="str">
        <f>IF(OR(AG7="",AG7=0),"",IF(AG7&lt;=datos!$AC$3,datos!$AE$3,IF(AG7&lt;=datos!$AC$4,datos!$AE$4,IF(AG7&lt;=datos!$AC$5,datos!$AE$5,IF(AG7&lt;=datos!$AC$6,datos!$AE$6,IF(AG7&lt;=datos!$AC$7,datos!$AE$7,""))))))</f>
        <v/>
      </c>
      <c r="AG7" s="40" t="str">
        <f>IF(AB7="","",IF(R7=1,IF(AB7="Probabilidad",N7-(N7*AE7),N7),IF(AB7="Probabilidad",#REF!-(#REF!*AE7),#REF!)))</f>
        <v/>
      </c>
      <c r="AH7" s="41" t="str">
        <f>+IF(AI7&lt;=datos!$AD$11,datos!$AC$11,IF(AI7&lt;=datos!$AD$12,datos!$AC$12,IF(AI7&lt;=datos!$AD$13,datos!$AC$13,IF(AI7&lt;=datos!$AD$14,datos!$AC$14,IF(AI7&lt;=datos!$AD$15,datos!$AC$15,"")))))</f>
        <v/>
      </c>
      <c r="AI7" s="40" t="str">
        <f>IF(AB7="","",IF(R7=1,IF(AB7="Impacto",P7-(P7*AE7),P7),IF(AB7="Impacto",#REF!-(#REF!*AE7),#REF!)))</f>
        <v/>
      </c>
      <c r="AJ7" s="41" t="str">
        <f t="shared" ca="1" si="2"/>
        <v/>
      </c>
      <c r="AK7" s="42"/>
      <c r="AL7" s="43"/>
      <c r="AM7" s="92"/>
      <c r="AN7" s="92"/>
      <c r="AO7" s="37"/>
      <c r="AP7" s="289"/>
      <c r="AQ7" s="349"/>
    </row>
    <row r="8" spans="1:43" ht="27" customHeight="1" x14ac:dyDescent="0.2">
      <c r="A8" s="271"/>
      <c r="B8" s="288"/>
      <c r="C8" s="288"/>
      <c r="D8" s="288"/>
      <c r="E8" s="45"/>
      <c r="F8" s="288"/>
      <c r="G8" s="288"/>
      <c r="H8" s="288"/>
      <c r="I8" s="288"/>
      <c r="J8" s="288"/>
      <c r="K8" s="290"/>
      <c r="L8" s="271"/>
      <c r="M8" s="288"/>
      <c r="N8" s="288"/>
      <c r="O8" s="288"/>
      <c r="P8" s="288"/>
      <c r="Q8" s="290"/>
      <c r="R8" s="47">
        <v>2</v>
      </c>
      <c r="S8" s="53"/>
      <c r="T8" s="118"/>
      <c r="U8" s="118"/>
      <c r="V8" s="118"/>
      <c r="W8" s="118"/>
      <c r="X8" s="118"/>
      <c r="Y8" s="118"/>
      <c r="Z8" s="66"/>
      <c r="AA8" s="91"/>
      <c r="AB8" s="52" t="str">
        <f>IF(AC8="","",VLOOKUP(AC8,datos!$AT$6:$AU$9,2,0))</f>
        <v/>
      </c>
      <c r="AC8" s="53"/>
      <c r="AD8" s="53"/>
      <c r="AE8" s="54" t="str">
        <f>IF(AND(AC8="",AD8=""),"",IF(AC8="",0,VLOOKUP(AC8,datos!$AP$3:$AR$7,3,0))+IF(AD8="",0,VLOOKUP(AD8,datos!$AP$3:$AR$7,3,0)))</f>
        <v/>
      </c>
      <c r="AF8" s="55" t="str">
        <f>IF(OR(AG8="",AG8=0),"",IF(AG8&lt;=datos!$AC$3,datos!$AE$3,IF(AG8&lt;=datos!$AC$4,datos!$AE$4,IF(AG8&lt;=datos!$AC$5,datos!$AE$5,IF(AG8&lt;=datos!$AC$6,datos!$AE$6,IF(AG8&lt;=datos!$AC$7,datos!$AE$7,""))))))</f>
        <v/>
      </c>
      <c r="AG8" s="56" t="str">
        <f t="shared" ref="AG8:AG10" si="3">IF(AB8="","",IF(R8=1,IF(AB8="Probabilidad",N8-(N8*AE8),N8),IF(AB8="Probabilidad",AG7-(AG7*AE8),AG7)))</f>
        <v/>
      </c>
      <c r="AH8" s="57" t="str">
        <f>+IF(AI8&lt;=datos!$AD$11,datos!$AC$11,IF(AI8&lt;=datos!$AD$12,datos!$AC$12,IF(AI8&lt;=datos!$AD$13,datos!$AC$13,IF(AI8&lt;=datos!$AD$14,datos!$AC$14,IF(AI8&lt;=datos!$AD$15,datos!$AC$15,"")))))</f>
        <v/>
      </c>
      <c r="AI8" s="56" t="str">
        <f t="shared" ref="AI8:AI10" si="4">IF(AB8="","",IF(R8=1,IF(AB8="Impacto",P8-(P8*AE8),P8),IF(AB8="Impacto",AI7-(AI7*AE8),AI7)))</f>
        <v/>
      </c>
      <c r="AJ8" s="57" t="str">
        <f t="shared" ca="1" si="2"/>
        <v/>
      </c>
      <c r="AK8" s="58"/>
      <c r="AL8" s="70"/>
      <c r="AM8" s="71"/>
      <c r="AN8" s="71"/>
      <c r="AO8" s="53"/>
      <c r="AP8" s="290"/>
      <c r="AQ8" s="350"/>
    </row>
    <row r="9" spans="1:43" ht="31.5" customHeight="1" x14ac:dyDescent="0.2">
      <c r="A9" s="271"/>
      <c r="B9" s="288"/>
      <c r="C9" s="288"/>
      <c r="D9" s="288"/>
      <c r="E9" s="45"/>
      <c r="F9" s="288"/>
      <c r="G9" s="288"/>
      <c r="H9" s="288"/>
      <c r="I9" s="288"/>
      <c r="J9" s="288"/>
      <c r="K9" s="290"/>
      <c r="L9" s="271"/>
      <c r="M9" s="288"/>
      <c r="N9" s="288"/>
      <c r="O9" s="288"/>
      <c r="P9" s="288"/>
      <c r="Q9" s="290"/>
      <c r="R9" s="47">
        <v>3</v>
      </c>
      <c r="S9" s="53"/>
      <c r="T9" s="118"/>
      <c r="U9" s="118"/>
      <c r="V9" s="118"/>
      <c r="W9" s="118"/>
      <c r="X9" s="118"/>
      <c r="Y9" s="118"/>
      <c r="Z9" s="66"/>
      <c r="AA9" s="91"/>
      <c r="AB9" s="52" t="str">
        <f>IF(AC9="","",VLOOKUP(AC9,datos!$AT$6:$AU$9,2,0))</f>
        <v/>
      </c>
      <c r="AC9" s="53"/>
      <c r="AD9" s="53"/>
      <c r="AE9" s="54" t="str">
        <f>IF(AND(AC9="",AD9=""),"",IF(AC9="",0,VLOOKUP(AC9,datos!$AP$3:$AR$7,3,0))+IF(AD9="",0,VLOOKUP(AD9,datos!$AP$3:$AR$7,3,0)))</f>
        <v/>
      </c>
      <c r="AF9" s="55" t="str">
        <f>IF(OR(AG9="",AG9=0),"",IF(AG9&lt;=datos!$AC$3,datos!$AE$3,IF(AG9&lt;=datos!$AC$4,datos!$AE$4,IF(AG9&lt;=datos!$AC$5,datos!$AE$5,IF(AG9&lt;=datos!$AC$6,datos!$AE$6,IF(AG9&lt;=datos!$AC$7,datos!$AE$7,""))))))</f>
        <v/>
      </c>
      <c r="AG9" s="56" t="str">
        <f t="shared" si="3"/>
        <v/>
      </c>
      <c r="AH9" s="57" t="str">
        <f>+IF(AI9&lt;=datos!$AD$11,datos!$AC$11,IF(AI9&lt;=datos!$AD$12,datos!$AC$12,IF(AI9&lt;=datos!$AD$13,datos!$AC$13,IF(AI9&lt;=datos!$AD$14,datos!$AC$14,IF(AI9&lt;=datos!$AD$15,datos!$AC$15,"")))))</f>
        <v/>
      </c>
      <c r="AI9" s="56" t="str">
        <f t="shared" si="4"/>
        <v/>
      </c>
      <c r="AJ9" s="57" t="str">
        <f t="shared" ca="1" si="2"/>
        <v/>
      </c>
      <c r="AK9" s="58"/>
      <c r="AL9" s="70"/>
      <c r="AM9" s="71"/>
      <c r="AN9" s="71"/>
      <c r="AO9" s="53"/>
      <c r="AP9" s="290"/>
      <c r="AQ9" s="350"/>
    </row>
    <row r="10" spans="1:43" ht="36.75" customHeight="1" x14ac:dyDescent="0.2">
      <c r="A10" s="272"/>
      <c r="B10" s="315"/>
      <c r="C10" s="315"/>
      <c r="D10" s="315"/>
      <c r="E10" s="45"/>
      <c r="F10" s="315"/>
      <c r="G10" s="288"/>
      <c r="H10" s="288"/>
      <c r="I10" s="315"/>
      <c r="J10" s="288"/>
      <c r="K10" s="348"/>
      <c r="L10" s="272"/>
      <c r="M10" s="315"/>
      <c r="N10" s="315"/>
      <c r="O10" s="315"/>
      <c r="P10" s="315"/>
      <c r="Q10" s="348"/>
      <c r="R10" s="47">
        <v>4</v>
      </c>
      <c r="S10" s="53"/>
      <c r="T10" s="118"/>
      <c r="U10" s="118"/>
      <c r="V10" s="118"/>
      <c r="W10" s="118"/>
      <c r="X10" s="118"/>
      <c r="Y10" s="118"/>
      <c r="Z10" s="66"/>
      <c r="AA10" s="91"/>
      <c r="AB10" s="52" t="str">
        <f>IF(AC10="","",VLOOKUP(AC10,datos!$AT$6:$AU$9,2,0))</f>
        <v/>
      </c>
      <c r="AC10" s="53"/>
      <c r="AD10" s="53"/>
      <c r="AE10" s="54" t="str">
        <f>IF(AND(AC10="",AD10=""),"",IF(AC10="",0,VLOOKUP(AC10,datos!$AP$3:$AR$7,3,0))+IF(AD10="",0,VLOOKUP(AD10,datos!$AP$3:$AR$7,3,0)))</f>
        <v/>
      </c>
      <c r="AF10" s="55" t="str">
        <f>IF(OR(AG10="",AG10=0),"",IF(AG10&lt;=datos!$AC$3,datos!$AE$3,IF(AG10&lt;=datos!$AC$4,datos!$AE$4,IF(AG10&lt;=datos!$AC$5,datos!$AE$5,IF(AG10&lt;=datos!$AC$6,datos!$AE$6,IF(AG10&lt;=datos!$AC$7,datos!$AE$7,""))))))</f>
        <v/>
      </c>
      <c r="AG10" s="56" t="str">
        <f t="shared" si="3"/>
        <v/>
      </c>
      <c r="AH10" s="57" t="str">
        <f>+IF(AI10&lt;=datos!$AD$11,datos!$AC$11,IF(AI10&lt;=datos!$AD$12,datos!$AC$12,IF(AI10&lt;=datos!$AD$13,datos!$AC$13,IF(AI10&lt;=datos!$AD$14,datos!$AC$14,IF(AI10&lt;=datos!$AD$15,datos!$AC$15,"")))))</f>
        <v/>
      </c>
      <c r="AI10" s="56" t="str">
        <f t="shared" si="4"/>
        <v/>
      </c>
      <c r="AJ10" s="57" t="str">
        <f t="shared" ca="1" si="2"/>
        <v/>
      </c>
      <c r="AK10" s="58"/>
      <c r="AL10" s="70"/>
      <c r="AM10" s="71"/>
      <c r="AN10" s="71"/>
      <c r="AO10" s="53"/>
      <c r="AP10" s="290"/>
      <c r="AQ10" s="350"/>
    </row>
    <row r="11" spans="1:43" ht="82.5" customHeight="1" x14ac:dyDescent="0.2">
      <c r="A11" s="119">
        <v>3</v>
      </c>
      <c r="B11" s="37"/>
      <c r="C11" s="37"/>
      <c r="D11" s="36" t="str">
        <f>IFERROR(VLOOKUP(B11,datos!B11:C31,2,0),"")</f>
        <v/>
      </c>
      <c r="E11" s="90"/>
      <c r="F11" s="37"/>
      <c r="G11" s="33"/>
      <c r="H11" s="37"/>
      <c r="I11" s="37"/>
      <c r="J11" s="24"/>
      <c r="K11" s="106"/>
      <c r="L11" s="43"/>
      <c r="M11" s="41" t="str">
        <f>IFERROR(VLOOKUP(N11,datos!$AC$2:$AE$7,3,0),"")</f>
        <v/>
      </c>
      <c r="N11" s="107" t="str">
        <f>+IF(OR(L11="",L11=0),"",IF(L11&lt;=datos!$AD$3,datos!$AC$3,IF(AND(L11&gt;datos!$AD$3,L11&lt;=datos!$AD$4),datos!$AC$4,IF(AND(L11&gt;datos!$AD$4,L11&lt;=datos!$AD$5),datos!$AC$5,IF(AND(L11&gt;datos!$AD$5,L11&lt;=datos!$AD$6),datos!$AC$6,IF(L11&gt;datos!$AD$7,datos!$AC$7,0))))))</f>
        <v/>
      </c>
      <c r="O11" s="108" t="e">
        <f t="shared" ref="O11:O12" si="5">+HLOOKUP(A11,#REF!,22,0)</f>
        <v>#REF!</v>
      </c>
      <c r="P11" s="107" t="e">
        <f>+IF(O11="","",VLOOKUP(O11,datos!$AC$12:$AD$15,2,0))</f>
        <v>#REF!</v>
      </c>
      <c r="Q11" s="109" t="str">
        <f ca="1">IFERROR(INDIRECT("datos!"&amp;HLOOKUP(O11,calculo_imp,2,FALSE)&amp;VLOOKUP(M11,calculo_prob,2,FALSE)),"")</f>
        <v/>
      </c>
      <c r="R11" s="30">
        <v>1</v>
      </c>
      <c r="S11" s="37"/>
      <c r="T11" s="91"/>
      <c r="U11" s="91"/>
      <c r="V11" s="91"/>
      <c r="W11" s="91"/>
      <c r="X11" s="91"/>
      <c r="Y11" s="91"/>
      <c r="Z11" s="91"/>
      <c r="AA11" s="91"/>
      <c r="AB11" s="36" t="str">
        <f>IF(AC11="","",VLOOKUP(AC11,datos!$AT$6:$AU$9,2,0))</f>
        <v/>
      </c>
      <c r="AC11" s="37"/>
      <c r="AD11" s="37"/>
      <c r="AE11" s="38" t="str">
        <f>IF(AND(AC11="",AD11=""),"",IF(AC11="",0,VLOOKUP(AC11,datos!$AP$3:$AR$7,3,0))+IF(AD11="",0,VLOOKUP(AD11,datos!$AP$3:$AR$7,3,0)))</f>
        <v/>
      </c>
      <c r="AF11" s="39" t="str">
        <f>IF(OR(AG11="",AG11=0),"",IF(AG11&lt;=datos!$AC$3,datos!$AE$3,IF(AG11&lt;=datos!$AC$4,datos!$AE$4,IF(AG11&lt;=datos!$AC$5,datos!$AE$5,IF(AG11&lt;=datos!$AC$6,datos!$AE$6,IF(AG11&lt;=datos!$AC$7,datos!$AE$7,""))))))</f>
        <v/>
      </c>
      <c r="AG11" s="40" t="str">
        <f t="shared" ref="AG11:AG12" si="6">IF(AB11="","",IF(R11=1,IF(AB11="Probabilidad",N11-(N11*AE11),N11),IF(AB11="Probabilidad",#REF!-(#REF!*AE11),#REF!)))</f>
        <v/>
      </c>
      <c r="AH11" s="41" t="str">
        <f>+IF(AI11&lt;=datos!$AD$11,datos!$AC$11,IF(AI11&lt;=datos!$AD$12,datos!$AC$12,IF(AI11&lt;=datos!$AD$13,datos!$AC$13,IF(AI11&lt;=datos!$AD$14,datos!$AC$14,IF(AI11&lt;=datos!$AD$15,datos!$AC$15,"")))))</f>
        <v/>
      </c>
      <c r="AI11" s="40" t="str">
        <f t="shared" ref="AI11:AI12" si="7">IF(AB11="","",IF(R11=1,IF(AB11="Impacto",P11-(P11*AE11),P11),IF(AB11="Impacto",#REF!-(#REF!*AE11),#REF!)))</f>
        <v/>
      </c>
      <c r="AJ11" s="41" t="str">
        <f t="shared" ca="1" si="2"/>
        <v/>
      </c>
      <c r="AK11" s="42"/>
      <c r="AL11" s="43"/>
      <c r="AM11" s="92"/>
      <c r="AN11" s="92"/>
      <c r="AO11" s="37"/>
      <c r="AP11" s="29"/>
      <c r="AQ11" s="110"/>
    </row>
    <row r="12" spans="1:43" ht="14.25" x14ac:dyDescent="0.2">
      <c r="A12" s="312">
        <v>4</v>
      </c>
      <c r="B12" s="297"/>
      <c r="C12" s="297"/>
      <c r="D12" s="313" t="str">
        <f>IFERROR(VLOOKUP(B12,datos!B12:C36,2,0),"")</f>
        <v/>
      </c>
      <c r="E12" s="90"/>
      <c r="F12" s="297"/>
      <c r="G12" s="297"/>
      <c r="H12" s="297"/>
      <c r="I12" s="297"/>
      <c r="J12" s="297"/>
      <c r="K12" s="289"/>
      <c r="L12" s="292"/>
      <c r="M12" s="354" t="str">
        <f>IFERROR(VLOOKUP(N12,datos!$AC$2:$AE$7,3,0),"")</f>
        <v/>
      </c>
      <c r="N12" s="296" t="str">
        <f>+IF(OR(L12="",L12=0),"",IF(L12&lt;=datos!$AD$3,datos!$AC$3,IF(AND(L12&gt;datos!$AD$3,L12&lt;=datos!$AD$4),datos!$AC$4,IF(AND(L12&gt;datos!$AD$4,L12&lt;=datos!$AD$5),datos!$AC$5,IF(AND(L12&gt;datos!$AD$5,L12&lt;=datos!$AD$6),datos!$AC$6,IF(L12&gt;datos!$AD$7,datos!$AC$7,0))))))</f>
        <v/>
      </c>
      <c r="O12" s="355" t="e">
        <f t="shared" si="5"/>
        <v>#REF!</v>
      </c>
      <c r="P12" s="296" t="e">
        <f>+IF(O12="","",VLOOKUP(O12,datos!$AC$12:$AD$15,2,0))</f>
        <v>#REF!</v>
      </c>
      <c r="Q12" s="347" t="str">
        <f ca="1">IFERROR(INDIRECT("datos!"&amp;HLOOKUP(O12,calculo_imp,2,FALSE)&amp;VLOOKUP(M12,calculo_prob,2,FALSE)),"")</f>
        <v/>
      </c>
      <c r="R12" s="30">
        <v>1</v>
      </c>
      <c r="S12" s="37"/>
      <c r="T12" s="91"/>
      <c r="U12" s="91"/>
      <c r="V12" s="91"/>
      <c r="W12" s="91"/>
      <c r="X12" s="91"/>
      <c r="Y12" s="91"/>
      <c r="Z12" s="91"/>
      <c r="AA12" s="91"/>
      <c r="AB12" s="36" t="str">
        <f>IF(AC12="","",VLOOKUP(AC12,datos!$AT$6:$AU$9,2,0))</f>
        <v/>
      </c>
      <c r="AC12" s="37"/>
      <c r="AD12" s="37"/>
      <c r="AE12" s="38" t="str">
        <f>IF(AND(AC12="",AD12=""),"",IF(AC12="",0,VLOOKUP(AC12,datos!$AP$3:$AR$7,3,0))+IF(AD12="",0,VLOOKUP(AD12,datos!$AP$3:$AR$7,3,0)))</f>
        <v/>
      </c>
      <c r="AF12" s="39" t="str">
        <f>IF(OR(AG12="",AG12=0),"",IF(AG12&lt;=datos!$AC$3,datos!$AE$3,IF(AG12&lt;=datos!$AC$4,datos!$AE$4,IF(AG12&lt;=datos!$AC$5,datos!$AE$5,IF(AG12&lt;=datos!$AC$6,datos!$AE$6,IF(AG12&lt;=datos!$AC$7,datos!$AE$7,""))))))</f>
        <v/>
      </c>
      <c r="AG12" s="40" t="str">
        <f t="shared" si="6"/>
        <v/>
      </c>
      <c r="AH12" s="41" t="str">
        <f>+IF(AI12&lt;=datos!$AD$11,datos!$AC$11,IF(AI12&lt;=datos!$AD$12,datos!$AC$12,IF(AI12&lt;=datos!$AD$13,datos!$AC$13,IF(AI12&lt;=datos!$AD$14,datos!$AC$14,IF(AI12&lt;=datos!$AD$15,datos!$AC$15,"")))))</f>
        <v/>
      </c>
      <c r="AI12" s="40" t="str">
        <f t="shared" si="7"/>
        <v/>
      </c>
      <c r="AJ12" s="41" t="str">
        <f t="shared" ca="1" si="2"/>
        <v/>
      </c>
      <c r="AK12" s="42"/>
      <c r="AL12" s="43"/>
      <c r="AM12" s="92"/>
      <c r="AN12" s="92"/>
      <c r="AO12" s="37"/>
      <c r="AP12" s="289"/>
      <c r="AQ12" s="349"/>
    </row>
    <row r="13" spans="1:43" ht="14.25" x14ac:dyDescent="0.2">
      <c r="A13" s="271"/>
      <c r="B13" s="288"/>
      <c r="C13" s="288"/>
      <c r="D13" s="288"/>
      <c r="E13" s="45"/>
      <c r="F13" s="288"/>
      <c r="G13" s="288"/>
      <c r="H13" s="288"/>
      <c r="I13" s="288"/>
      <c r="J13" s="288"/>
      <c r="K13" s="290"/>
      <c r="L13" s="271"/>
      <c r="M13" s="288"/>
      <c r="N13" s="288"/>
      <c r="O13" s="288"/>
      <c r="P13" s="288"/>
      <c r="Q13" s="290"/>
      <c r="R13" s="47">
        <v>2</v>
      </c>
      <c r="S13" s="53"/>
      <c r="T13" s="66"/>
      <c r="U13" s="66"/>
      <c r="V13" s="66"/>
      <c r="W13" s="66"/>
      <c r="X13" s="66"/>
      <c r="Y13" s="66"/>
      <c r="Z13" s="66"/>
      <c r="AA13" s="66"/>
      <c r="AB13" s="52" t="str">
        <f>IF(AC13="","",VLOOKUP(AC13,datos!$AT$6:$AU$9,2,0))</f>
        <v/>
      </c>
      <c r="AC13" s="53"/>
      <c r="AD13" s="53"/>
      <c r="AE13" s="54" t="str">
        <f>IF(AND(AC13="",AD13=""),"",IF(AC13="",0,VLOOKUP(AC13,datos!$AP$3:$AR$7,3,0))+IF(AD13="",0,VLOOKUP(AD13,datos!$AP$3:$AR$7,3,0)))</f>
        <v/>
      </c>
      <c r="AF13" s="55" t="str">
        <f>IF(OR(AG13="",AG13=0),"",IF(AG13&lt;=datos!$AC$3,datos!$AE$3,IF(AG13&lt;=datos!$AC$4,datos!$AE$4,IF(AG13&lt;=datos!$AC$5,datos!$AE$5,IF(AG13&lt;=datos!$AC$6,datos!$AE$6,IF(AG13&lt;=datos!$AC$7,datos!$AE$7,""))))))</f>
        <v/>
      </c>
      <c r="AG13" s="56" t="str">
        <f t="shared" ref="AG13:AG21" si="8">IF(AB13="","",IF(R13=1,IF(AB13="Probabilidad",N13-(N13*AE13),N13),IF(AB13="Probabilidad",AG12-(AG12*AE13),AG12)))</f>
        <v/>
      </c>
      <c r="AH13" s="57" t="str">
        <f>+IF(AI13&lt;=datos!$AD$11,datos!$AC$11,IF(AI13&lt;=datos!$AD$12,datos!$AC$12,IF(AI13&lt;=datos!$AD$13,datos!$AC$13,IF(AI13&lt;=datos!$AD$14,datos!$AC$14,IF(AI13&lt;=datos!$AD$15,datos!$AC$15,"")))))</f>
        <v/>
      </c>
      <c r="AI13" s="56" t="str">
        <f t="shared" ref="AI13:AI21" si="9">IF(AB13="","",IF(R13=1,IF(AB13="Impacto",P13-(P13*AE13),P13),IF(AB13="Impacto",AI12-(AI12*AE13),AI12)))</f>
        <v/>
      </c>
      <c r="AJ13" s="57" t="str">
        <f t="shared" ca="1" si="2"/>
        <v/>
      </c>
      <c r="AK13" s="58"/>
      <c r="AL13" s="70"/>
      <c r="AM13" s="71"/>
      <c r="AN13" s="71"/>
      <c r="AO13" s="53"/>
      <c r="AP13" s="290"/>
      <c r="AQ13" s="350"/>
    </row>
    <row r="14" spans="1:43" ht="14.25" x14ac:dyDescent="0.2">
      <c r="A14" s="271"/>
      <c r="B14" s="288"/>
      <c r="C14" s="288"/>
      <c r="D14" s="288"/>
      <c r="E14" s="45"/>
      <c r="F14" s="288"/>
      <c r="G14" s="288"/>
      <c r="H14" s="288"/>
      <c r="I14" s="288"/>
      <c r="J14" s="288"/>
      <c r="K14" s="290"/>
      <c r="L14" s="271"/>
      <c r="M14" s="288"/>
      <c r="N14" s="288"/>
      <c r="O14" s="288"/>
      <c r="P14" s="288"/>
      <c r="Q14" s="290"/>
      <c r="R14" s="47">
        <v>3</v>
      </c>
      <c r="S14" s="120"/>
      <c r="T14" s="66"/>
      <c r="U14" s="66"/>
      <c r="V14" s="66"/>
      <c r="W14" s="66"/>
      <c r="X14" s="66"/>
      <c r="Y14" s="66"/>
      <c r="Z14" s="66"/>
      <c r="AA14" s="66"/>
      <c r="AB14" s="52" t="str">
        <f>IF(AC14="","",VLOOKUP(AC14,datos!$AT$6:$AU$9,2,0))</f>
        <v/>
      </c>
      <c r="AC14" s="53"/>
      <c r="AD14" s="53"/>
      <c r="AE14" s="54" t="str">
        <f>IF(AND(AC14="",AD14=""),"",IF(AC14="",0,VLOOKUP(AC14,datos!$AP$3:$AR$7,3,0))+IF(AD14="",0,VLOOKUP(AD14,datos!$AP$3:$AR$7,3,0)))</f>
        <v/>
      </c>
      <c r="AF14" s="55" t="str">
        <f>IF(OR(AG14="",AG14=0),"",IF(AG14&lt;=datos!$AC$3,datos!$AE$3,IF(AG14&lt;=datos!$AC$4,datos!$AE$4,IF(AG14&lt;=datos!$AC$5,datos!$AE$5,IF(AG14&lt;=datos!$AC$6,datos!$AE$6,IF(AG14&lt;=datos!$AC$7,datos!$AE$7,""))))))</f>
        <v/>
      </c>
      <c r="AG14" s="56" t="str">
        <f t="shared" si="8"/>
        <v/>
      </c>
      <c r="AH14" s="57" t="str">
        <f>+IF(AI14&lt;=datos!$AD$11,datos!$AC$11,IF(AI14&lt;=datos!$AD$12,datos!$AC$12,IF(AI14&lt;=datos!$AD$13,datos!$AC$13,IF(AI14&lt;=datos!$AD$14,datos!$AC$14,IF(AI14&lt;=datos!$AD$15,datos!$AC$15,"")))))</f>
        <v/>
      </c>
      <c r="AI14" s="56" t="str">
        <f t="shared" si="9"/>
        <v/>
      </c>
      <c r="AJ14" s="57" t="str">
        <f t="shared" ca="1" si="2"/>
        <v/>
      </c>
      <c r="AK14" s="58"/>
      <c r="AL14" s="70"/>
      <c r="AM14" s="71"/>
      <c r="AN14" s="71"/>
      <c r="AO14" s="53"/>
      <c r="AP14" s="290"/>
      <c r="AQ14" s="350"/>
    </row>
    <row r="15" spans="1:43" ht="14.25" x14ac:dyDescent="0.2">
      <c r="A15" s="271"/>
      <c r="B15" s="288"/>
      <c r="C15" s="288"/>
      <c r="D15" s="288"/>
      <c r="E15" s="45"/>
      <c r="F15" s="288"/>
      <c r="G15" s="288"/>
      <c r="H15" s="288"/>
      <c r="I15" s="288"/>
      <c r="J15" s="288"/>
      <c r="K15" s="290"/>
      <c r="L15" s="271"/>
      <c r="M15" s="288"/>
      <c r="N15" s="288"/>
      <c r="O15" s="288"/>
      <c r="P15" s="288"/>
      <c r="Q15" s="290"/>
      <c r="R15" s="47">
        <v>4</v>
      </c>
      <c r="S15" s="120"/>
      <c r="T15" s="66"/>
      <c r="U15" s="66"/>
      <c r="V15" s="66"/>
      <c r="W15" s="66"/>
      <c r="X15" s="66"/>
      <c r="Y15" s="66"/>
      <c r="Z15" s="66"/>
      <c r="AA15" s="66"/>
      <c r="AB15" s="52" t="str">
        <f>IF(AC15="","",VLOOKUP(AC15,datos!$AT$6:$AU$9,2,0))</f>
        <v/>
      </c>
      <c r="AC15" s="53"/>
      <c r="AD15" s="53"/>
      <c r="AE15" s="54" t="str">
        <f>IF(AND(AC15="",AD15=""),"",IF(AC15="",0,VLOOKUP(AC15,datos!$AP$3:$AR$7,3,0))+IF(AD15="",0,VLOOKUP(AD15,datos!$AP$3:$AR$7,3,0)))</f>
        <v/>
      </c>
      <c r="AF15" s="55" t="str">
        <f>IF(OR(AG15="",AG15=0),"",IF(AG15&lt;=datos!$AC$3,datos!$AE$3,IF(AG15&lt;=datos!$AC$4,datos!$AE$4,IF(AG15&lt;=datos!$AC$5,datos!$AE$5,IF(AG15&lt;=datos!$AC$6,datos!$AE$6,IF(AG15&lt;=datos!$AC$7,datos!$AE$7,""))))))</f>
        <v/>
      </c>
      <c r="AG15" s="56" t="str">
        <f t="shared" si="8"/>
        <v/>
      </c>
      <c r="AH15" s="57" t="str">
        <f>+IF(AI15&lt;=datos!$AD$11,datos!$AC$11,IF(AI15&lt;=datos!$AD$12,datos!$AC$12,IF(AI15&lt;=datos!$AD$13,datos!$AC$13,IF(AI15&lt;=datos!$AD$14,datos!$AC$14,IF(AI15&lt;=datos!$AD$15,datos!$AC$15,"")))))</f>
        <v/>
      </c>
      <c r="AI15" s="56" t="str">
        <f t="shared" si="9"/>
        <v/>
      </c>
      <c r="AJ15" s="57" t="str">
        <f t="shared" ca="1" si="2"/>
        <v/>
      </c>
      <c r="AK15" s="58"/>
      <c r="AL15" s="70"/>
      <c r="AM15" s="71"/>
      <c r="AN15" s="71"/>
      <c r="AO15" s="53"/>
      <c r="AP15" s="290"/>
      <c r="AQ15" s="350"/>
    </row>
    <row r="16" spans="1:43" ht="14.25" x14ac:dyDescent="0.2">
      <c r="A16" s="330"/>
      <c r="B16" s="275"/>
      <c r="C16" s="275"/>
      <c r="D16" s="275"/>
      <c r="E16" s="72"/>
      <c r="F16" s="275"/>
      <c r="G16" s="275"/>
      <c r="H16" s="275"/>
      <c r="I16" s="275"/>
      <c r="J16" s="275"/>
      <c r="K16" s="277"/>
      <c r="L16" s="272"/>
      <c r="M16" s="288"/>
      <c r="N16" s="288"/>
      <c r="O16" s="288"/>
      <c r="P16" s="288"/>
      <c r="Q16" s="290"/>
      <c r="R16" s="73">
        <v>5</v>
      </c>
      <c r="S16" s="121"/>
      <c r="T16" s="76"/>
      <c r="U16" s="76"/>
      <c r="V16" s="76"/>
      <c r="W16" s="76"/>
      <c r="X16" s="76"/>
      <c r="Y16" s="76"/>
      <c r="Z16" s="76"/>
      <c r="AA16" s="76"/>
      <c r="AB16" s="77" t="str">
        <f>IF(AC16="","",VLOOKUP(AC16,datos!$AT$6:$AU$9,2,0))</f>
        <v/>
      </c>
      <c r="AC16" s="75"/>
      <c r="AD16" s="75"/>
      <c r="AE16" s="78" t="str">
        <f>IF(AND(AC16="",AD16=""),"",IF(AC16="",0,VLOOKUP(AC16,datos!$AP$3:$AR$7,3,0))+IF(AD16="",0,VLOOKUP(AD16,datos!$AP$3:$AR$7,3,0)))</f>
        <v/>
      </c>
      <c r="AF16" s="122" t="str">
        <f>IF(OR(AG16="",AG16=0),"",IF(AG16&lt;=datos!$AC$3,datos!$AE$3,IF(AG16&lt;=datos!$AC$4,datos!$AE$4,IF(AG16&lt;=datos!$AC$5,datos!$AE$5,IF(AG16&lt;=datos!$AC$6,datos!$AE$6,IF(AG16&lt;=datos!$AC$7,datos!$AE$7,""))))))</f>
        <v/>
      </c>
      <c r="AG16" s="85" t="str">
        <f t="shared" si="8"/>
        <v/>
      </c>
      <c r="AH16" s="86" t="str">
        <f>+IF(AI16&lt;=datos!$AD$11,datos!$AC$11,IF(AI16&lt;=datos!$AD$12,datos!$AC$12,IF(AI16&lt;=datos!$AD$13,datos!$AC$13,IF(AI16&lt;=datos!$AD$14,datos!$AC$14,IF(AI16&lt;=datos!$AD$15,datos!$AC$15,"")))))</f>
        <v/>
      </c>
      <c r="AI16" s="85" t="str">
        <f t="shared" si="9"/>
        <v/>
      </c>
      <c r="AJ16" s="86" t="str">
        <f t="shared" ca="1" si="2"/>
        <v/>
      </c>
      <c r="AK16" s="87"/>
      <c r="AL16" s="88"/>
      <c r="AM16" s="89"/>
      <c r="AN16" s="89"/>
      <c r="AO16" s="75"/>
      <c r="AP16" s="277"/>
      <c r="AQ16" s="366"/>
    </row>
    <row r="17" spans="1:43" ht="14.25" x14ac:dyDescent="0.2">
      <c r="A17" s="343">
        <v>5</v>
      </c>
      <c r="B17" s="344"/>
      <c r="C17" s="344"/>
      <c r="D17" s="345" t="str">
        <f>IFERROR(VLOOKUP(B17,datos!B21:C41,2,0),"")</f>
        <v/>
      </c>
      <c r="E17" s="26"/>
      <c r="F17" s="344"/>
      <c r="G17" s="344"/>
      <c r="H17" s="344"/>
      <c r="I17" s="344"/>
      <c r="J17" s="344"/>
      <c r="K17" s="353"/>
      <c r="L17" s="292"/>
      <c r="M17" s="354" t="str">
        <f>IFERROR(VLOOKUP(N17,datos!$AC$2:$AE$7,3,0),"")</f>
        <v/>
      </c>
      <c r="N17" s="296" t="str">
        <f>+IF(OR(L17="",L17=0),"",IF(L17&lt;=datos!$AD$3,datos!$AC$3,IF(AND(L17&gt;datos!$AD$3,L17&lt;=datos!$AD$4),datos!$AC$4,IF(AND(L17&gt;datos!$AD$4,L17&lt;=datos!$AD$5),datos!$AC$5,IF(AND(L17&gt;datos!$AD$5,L17&lt;=datos!$AD$6),datos!$AC$6,IF(L17&gt;datos!$AD$7,datos!$AC$7,0))))))</f>
        <v/>
      </c>
      <c r="O17" s="355" t="e">
        <f>+HLOOKUP(A17,#REF!,22,0)</f>
        <v>#REF!</v>
      </c>
      <c r="P17" s="296" t="e">
        <f>+IF(O17="","",VLOOKUP(O17,datos!$AC$12:$AD$15,2,0))</f>
        <v>#REF!</v>
      </c>
      <c r="Q17" s="347" t="str">
        <f ca="1">IFERROR(INDIRECT("datos!"&amp;HLOOKUP(O17,calculo_imp,2,FALSE)&amp;VLOOKUP(M17,calculo_prob,2,FALSE)),"")</f>
        <v/>
      </c>
      <c r="R17" s="80">
        <v>1</v>
      </c>
      <c r="S17" s="123"/>
      <c r="T17" s="81"/>
      <c r="U17" s="81"/>
      <c r="V17" s="81"/>
      <c r="W17" s="81"/>
      <c r="X17" s="81"/>
      <c r="Y17" s="81"/>
      <c r="Z17" s="81"/>
      <c r="AA17" s="81"/>
      <c r="AB17" s="82" t="str">
        <f>IF(AC17="","",VLOOKUP(AC17,datos!$AT$6:$AU$9,2,0))</f>
        <v/>
      </c>
      <c r="AC17" s="83"/>
      <c r="AD17" s="83"/>
      <c r="AE17" s="84" t="str">
        <f>IF(AND(AC17="",AD17=""),"",IF(AC17="",0,VLOOKUP(AC17,datos!$AP$3:$AR$7,3,0))+IF(AD17="",0,VLOOKUP(AD17,datos!$AP$3:$AR$7,3,0)))</f>
        <v/>
      </c>
      <c r="AF17" s="124" t="str">
        <f>IF(OR(AG17="",AG17=0),"",IF(AG17&lt;=datos!$AC$3,datos!$AE$3,IF(AG17&lt;=datos!$AC$4,datos!$AE$4,IF(AG17&lt;=datos!$AC$5,datos!$AE$5,IF(AG17&lt;=datos!$AC$6,datos!$AE$6,IF(AG17&lt;=datos!$AC$7,datos!$AE$7,""))))))</f>
        <v/>
      </c>
      <c r="AG17" s="93" t="str">
        <f t="shared" si="8"/>
        <v/>
      </c>
      <c r="AH17" s="94" t="str">
        <f>+IF(AI17&lt;=datos!$AD$11,datos!$AC$11,IF(AI17&lt;=datos!$AD$12,datos!$AC$12,IF(AI17&lt;=datos!$AD$13,datos!$AC$13,IF(AI17&lt;=datos!$AD$14,datos!$AC$14,IF(AI17&lt;=datos!$AD$15,datos!$AC$15,"")))))</f>
        <v/>
      </c>
      <c r="AI17" s="93" t="str">
        <f t="shared" si="9"/>
        <v/>
      </c>
      <c r="AJ17" s="94" t="str">
        <f t="shared" ca="1" si="2"/>
        <v/>
      </c>
      <c r="AK17" s="95"/>
      <c r="AL17" s="96"/>
      <c r="AM17" s="97"/>
      <c r="AN17" s="97"/>
      <c r="AO17" s="83"/>
      <c r="AP17" s="353"/>
      <c r="AQ17" s="364"/>
    </row>
    <row r="18" spans="1:43" ht="14.25" x14ac:dyDescent="0.2">
      <c r="A18" s="271"/>
      <c r="B18" s="288"/>
      <c r="C18" s="288"/>
      <c r="D18" s="288"/>
      <c r="E18" s="45"/>
      <c r="F18" s="288"/>
      <c r="G18" s="288"/>
      <c r="H18" s="288"/>
      <c r="I18" s="288"/>
      <c r="J18" s="288"/>
      <c r="K18" s="290"/>
      <c r="L18" s="271"/>
      <c r="M18" s="288"/>
      <c r="N18" s="288"/>
      <c r="O18" s="288"/>
      <c r="P18" s="288"/>
      <c r="Q18" s="290"/>
      <c r="R18" s="47">
        <v>2</v>
      </c>
      <c r="S18" s="120"/>
      <c r="T18" s="66"/>
      <c r="U18" s="66"/>
      <c r="V18" s="66"/>
      <c r="W18" s="66"/>
      <c r="X18" s="66"/>
      <c r="Y18" s="66"/>
      <c r="Z18" s="66"/>
      <c r="AA18" s="66"/>
      <c r="AB18" s="52" t="str">
        <f>IF(AC18="","",VLOOKUP(AC18,datos!$AT$6:$AU$9,2,0))</f>
        <v/>
      </c>
      <c r="AC18" s="53"/>
      <c r="AD18" s="53"/>
      <c r="AE18" s="54" t="str">
        <f>IF(AND(AC18="",AD18=""),"",IF(AC18="",0,VLOOKUP(AC18,datos!$AP$3:$AR$7,3,0))+IF(AD18="",0,VLOOKUP(AD18,datos!$AP$3:$AR$7,3,0)))</f>
        <v/>
      </c>
      <c r="AF18" s="55" t="str">
        <f>IF(OR(AG18="",AG18=0),"",IF(AG18&lt;=datos!$AC$3,datos!$AE$3,IF(AG18&lt;=datos!$AC$4,datos!$AE$4,IF(AG18&lt;=datos!$AC$5,datos!$AE$5,IF(AG18&lt;=datos!$AC$6,datos!$AE$6,IF(AG18&lt;=datos!$AC$7,datos!$AE$7,""))))))</f>
        <v/>
      </c>
      <c r="AG18" s="56" t="str">
        <f t="shared" si="8"/>
        <v/>
      </c>
      <c r="AH18" s="57" t="str">
        <f>+IF(AI18&lt;=datos!$AD$11,datos!$AC$11,IF(AI18&lt;=datos!$AD$12,datos!$AC$12,IF(AI18&lt;=datos!$AD$13,datos!$AC$13,IF(AI18&lt;=datos!$AD$14,datos!$AC$14,IF(AI18&lt;=datos!$AD$15,datos!$AC$15,"")))))</f>
        <v/>
      </c>
      <c r="AI18" s="56" t="str">
        <f t="shared" si="9"/>
        <v/>
      </c>
      <c r="AJ18" s="57" t="str">
        <f t="shared" ca="1" si="2"/>
        <v/>
      </c>
      <c r="AK18" s="58"/>
      <c r="AL18" s="70"/>
      <c r="AM18" s="71"/>
      <c r="AN18" s="71"/>
      <c r="AO18" s="53"/>
      <c r="AP18" s="290"/>
      <c r="AQ18" s="350"/>
    </row>
    <row r="19" spans="1:43" ht="14.25" x14ac:dyDescent="0.2">
      <c r="A19" s="271"/>
      <c r="B19" s="288"/>
      <c r="C19" s="288"/>
      <c r="D19" s="288"/>
      <c r="E19" s="45"/>
      <c r="F19" s="288"/>
      <c r="G19" s="288"/>
      <c r="H19" s="288"/>
      <c r="I19" s="288"/>
      <c r="J19" s="288"/>
      <c r="K19" s="290"/>
      <c r="L19" s="271"/>
      <c r="M19" s="288"/>
      <c r="N19" s="288"/>
      <c r="O19" s="288"/>
      <c r="P19" s="288"/>
      <c r="Q19" s="290"/>
      <c r="R19" s="47">
        <v>3</v>
      </c>
      <c r="S19" s="120"/>
      <c r="T19" s="66"/>
      <c r="U19" s="66"/>
      <c r="V19" s="66"/>
      <c r="W19" s="66"/>
      <c r="X19" s="66"/>
      <c r="Y19" s="66"/>
      <c r="Z19" s="66"/>
      <c r="AA19" s="66"/>
      <c r="AB19" s="52" t="str">
        <f>IF(AC19="","",VLOOKUP(AC19,datos!$AT$6:$AU$9,2,0))</f>
        <v/>
      </c>
      <c r="AC19" s="53"/>
      <c r="AD19" s="53"/>
      <c r="AE19" s="54" t="str">
        <f>IF(AND(AC19="",AD19=""),"",IF(AC19="",0,VLOOKUP(AC19,datos!$AP$3:$AR$7,3,0))+IF(AD19="",0,VLOOKUP(AD19,datos!$AP$3:$AR$7,3,0)))</f>
        <v/>
      </c>
      <c r="AF19" s="55" t="str">
        <f>IF(OR(AG19="",AG19=0),"",IF(AG19&lt;=datos!$AC$3,datos!$AE$3,IF(AG19&lt;=datos!$AC$4,datos!$AE$4,IF(AG19&lt;=datos!$AC$5,datos!$AE$5,IF(AG19&lt;=datos!$AC$6,datos!$AE$6,IF(AG19&lt;=datos!$AC$7,datos!$AE$7,""))))))</f>
        <v/>
      </c>
      <c r="AG19" s="56" t="str">
        <f t="shared" si="8"/>
        <v/>
      </c>
      <c r="AH19" s="57" t="str">
        <f>+IF(AI19&lt;=datos!$AD$11,datos!$AC$11,IF(AI19&lt;=datos!$AD$12,datos!$AC$12,IF(AI19&lt;=datos!$AD$13,datos!$AC$13,IF(AI19&lt;=datos!$AD$14,datos!$AC$14,IF(AI19&lt;=datos!$AD$15,datos!$AC$15,"")))))</f>
        <v/>
      </c>
      <c r="AI19" s="56" t="str">
        <f t="shared" si="9"/>
        <v/>
      </c>
      <c r="AJ19" s="57" t="str">
        <f t="shared" ca="1" si="2"/>
        <v/>
      </c>
      <c r="AK19" s="58"/>
      <c r="AL19" s="70"/>
      <c r="AM19" s="71"/>
      <c r="AN19" s="71"/>
      <c r="AO19" s="53"/>
      <c r="AP19" s="290"/>
      <c r="AQ19" s="350"/>
    </row>
    <row r="20" spans="1:43" ht="14.25" x14ac:dyDescent="0.2">
      <c r="A20" s="271"/>
      <c r="B20" s="288"/>
      <c r="C20" s="288"/>
      <c r="D20" s="288"/>
      <c r="E20" s="45"/>
      <c r="F20" s="288"/>
      <c r="G20" s="288"/>
      <c r="H20" s="288"/>
      <c r="I20" s="288"/>
      <c r="J20" s="288"/>
      <c r="K20" s="290"/>
      <c r="L20" s="271"/>
      <c r="M20" s="288"/>
      <c r="N20" s="288"/>
      <c r="O20" s="288"/>
      <c r="P20" s="288"/>
      <c r="Q20" s="290"/>
      <c r="R20" s="47">
        <v>4</v>
      </c>
      <c r="S20" s="120"/>
      <c r="T20" s="66"/>
      <c r="U20" s="66"/>
      <c r="V20" s="66"/>
      <c r="W20" s="66"/>
      <c r="X20" s="66"/>
      <c r="Y20" s="66"/>
      <c r="Z20" s="66"/>
      <c r="AA20" s="66"/>
      <c r="AB20" s="52" t="str">
        <f>IF(AC20="","",VLOOKUP(AC20,datos!$AT$6:$AU$9,2,0))</f>
        <v/>
      </c>
      <c r="AC20" s="53"/>
      <c r="AD20" s="53"/>
      <c r="AE20" s="54" t="str">
        <f>IF(AND(AC20="",AD20=""),"",IF(AC20="",0,VLOOKUP(AC20,datos!$AP$3:$AR$7,3,0))+IF(AD20="",0,VLOOKUP(AD20,datos!$AP$3:$AR$7,3,0)))</f>
        <v/>
      </c>
      <c r="AF20" s="55" t="str">
        <f>IF(OR(AG20="",AG20=0),"",IF(AG20&lt;=datos!$AC$3,datos!$AE$3,IF(AG20&lt;=datos!$AC$4,datos!$AE$4,IF(AG20&lt;=datos!$AC$5,datos!$AE$5,IF(AG20&lt;=datos!$AC$6,datos!$AE$6,IF(AG20&lt;=datos!$AC$7,datos!$AE$7,""))))))</f>
        <v/>
      </c>
      <c r="AG20" s="56" t="str">
        <f t="shared" si="8"/>
        <v/>
      </c>
      <c r="AH20" s="57" t="str">
        <f>+IF(AI20&lt;=datos!$AD$11,datos!$AC$11,IF(AI20&lt;=datos!$AD$12,datos!$AC$12,IF(AI20&lt;=datos!$AD$13,datos!$AC$13,IF(AI20&lt;=datos!$AD$14,datos!$AC$14,IF(AI20&lt;=datos!$AD$15,datos!$AC$15,"")))))</f>
        <v/>
      </c>
      <c r="AI20" s="56" t="str">
        <f t="shared" si="9"/>
        <v/>
      </c>
      <c r="AJ20" s="57" t="str">
        <f t="shared" ca="1" si="2"/>
        <v/>
      </c>
      <c r="AK20" s="58"/>
      <c r="AL20" s="70"/>
      <c r="AM20" s="71"/>
      <c r="AN20" s="71"/>
      <c r="AO20" s="53"/>
      <c r="AP20" s="290"/>
      <c r="AQ20" s="350"/>
    </row>
    <row r="21" spans="1:43" ht="15.75" customHeight="1" x14ac:dyDescent="0.2">
      <c r="A21" s="272"/>
      <c r="B21" s="315"/>
      <c r="C21" s="315"/>
      <c r="D21" s="315"/>
      <c r="E21" s="45"/>
      <c r="F21" s="315"/>
      <c r="G21" s="315"/>
      <c r="H21" s="315"/>
      <c r="I21" s="315"/>
      <c r="J21" s="315"/>
      <c r="K21" s="348"/>
      <c r="L21" s="272"/>
      <c r="M21" s="315"/>
      <c r="N21" s="315"/>
      <c r="O21" s="315"/>
      <c r="P21" s="315"/>
      <c r="Q21" s="348"/>
      <c r="R21" s="47">
        <v>5</v>
      </c>
      <c r="S21" s="120"/>
      <c r="T21" s="66"/>
      <c r="U21" s="66"/>
      <c r="V21" s="66"/>
      <c r="W21" s="66"/>
      <c r="X21" s="66"/>
      <c r="Y21" s="66"/>
      <c r="Z21" s="66"/>
      <c r="AA21" s="66"/>
      <c r="AB21" s="52" t="str">
        <f>IF(AC21="","",VLOOKUP(AC21,datos!$AT$6:$AU$9,2,0))</f>
        <v/>
      </c>
      <c r="AC21" s="53"/>
      <c r="AD21" s="53"/>
      <c r="AE21" s="54" t="str">
        <f>IF(AND(AC21="",AD21=""),"",IF(AC21="",0,VLOOKUP(AC21,datos!$AP$3:$AR$7,3,0))+IF(AD21="",0,VLOOKUP(AD21,datos!$AP$3:$AR$7,3,0)))</f>
        <v/>
      </c>
      <c r="AF21" s="55" t="str">
        <f>IF(OR(AG21="",AG21=0),"",IF(AG21&lt;=datos!$AC$3,datos!$AE$3,IF(AG21&lt;=datos!$AC$4,datos!$AE$4,IF(AG21&lt;=datos!$AC$5,datos!$AE$5,IF(AG21&lt;=datos!$AC$6,datos!$AE$6,IF(AG21&lt;=datos!$AC$7,datos!$AE$7,""))))))</f>
        <v/>
      </c>
      <c r="AG21" s="56" t="str">
        <f t="shared" si="8"/>
        <v/>
      </c>
      <c r="AH21" s="57" t="str">
        <f>+IF(AI21&lt;=datos!$AD$11,datos!$AC$11,IF(AI21&lt;=datos!$AD$12,datos!$AC$12,IF(AI21&lt;=datos!$AD$13,datos!$AC$13,IF(AI21&lt;=datos!$AD$14,datos!$AC$14,IF(AI21&lt;=datos!$AD$15,datos!$AC$15,"")))))</f>
        <v/>
      </c>
      <c r="AI21" s="56" t="str">
        <f t="shared" si="9"/>
        <v/>
      </c>
      <c r="AJ21" s="57" t="str">
        <f t="shared" ca="1" si="2"/>
        <v/>
      </c>
      <c r="AK21" s="58"/>
      <c r="AL21" s="70"/>
      <c r="AM21" s="71"/>
      <c r="AN21" s="71"/>
      <c r="AO21" s="53"/>
      <c r="AP21" s="348"/>
      <c r="AQ21" s="365"/>
    </row>
    <row r="22" spans="1:43" ht="15.75" customHeight="1"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row>
    <row r="23" spans="1:43" ht="15.75" customHeight="1"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row>
    <row r="24" spans="1:43" ht="15.75" customHeight="1"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row>
    <row r="25" spans="1:43" ht="15.75" customHeight="1" x14ac:dyDescent="0.25">
      <c r="A25" s="325" t="s">
        <v>179</v>
      </c>
      <c r="B25" s="284"/>
      <c r="C25" s="284"/>
      <c r="D25" s="284"/>
      <c r="E25" s="284"/>
      <c r="F25" s="282"/>
      <c r="G25" s="325" t="s">
        <v>180</v>
      </c>
      <c r="H25" s="284"/>
      <c r="I25" s="367"/>
      <c r="J25" s="282"/>
      <c r="K25" s="325" t="s">
        <v>181</v>
      </c>
      <c r="L25" s="284"/>
      <c r="M25" s="28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row>
    <row r="26" spans="1:43" ht="15.75" customHeight="1" x14ac:dyDescent="0.25">
      <c r="A26" s="98" t="s">
        <v>182</v>
      </c>
      <c r="B26" s="99" t="s">
        <v>183</v>
      </c>
      <c r="C26" s="325" t="s">
        <v>184</v>
      </c>
      <c r="D26" s="284"/>
      <c r="E26" s="284"/>
      <c r="F26" s="282"/>
      <c r="G26" s="356" t="s">
        <v>185</v>
      </c>
      <c r="H26" s="284"/>
      <c r="I26" s="357"/>
      <c r="J26" s="282"/>
      <c r="K26" s="356" t="s">
        <v>185</v>
      </c>
      <c r="L26" s="284"/>
      <c r="M26" s="28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row>
    <row r="27" spans="1:43" ht="15.75" customHeight="1" x14ac:dyDescent="0.25">
      <c r="A27" s="314"/>
      <c r="B27" s="316"/>
      <c r="C27" s="358"/>
      <c r="D27" s="359"/>
      <c r="E27" s="359"/>
      <c r="F27" s="360"/>
      <c r="G27" s="356" t="s">
        <v>186</v>
      </c>
      <c r="H27" s="284"/>
      <c r="I27" s="357"/>
      <c r="J27" s="282"/>
      <c r="K27" s="356" t="s">
        <v>186</v>
      </c>
      <c r="L27" s="284"/>
      <c r="M27" s="28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row>
    <row r="28" spans="1:43" ht="15.75" customHeight="1" x14ac:dyDescent="0.25">
      <c r="A28" s="315"/>
      <c r="B28" s="315"/>
      <c r="C28" s="361"/>
      <c r="D28" s="362"/>
      <c r="E28" s="362"/>
      <c r="F28" s="363"/>
      <c r="G28" s="356" t="s">
        <v>187</v>
      </c>
      <c r="H28" s="284"/>
      <c r="I28" s="357"/>
      <c r="J28" s="282"/>
      <c r="K28" s="356" t="s">
        <v>187</v>
      </c>
      <c r="L28" s="284"/>
      <c r="M28" s="28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row>
    <row r="29" spans="1:43" ht="15.75" customHeight="1"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row>
    <row r="30" spans="1:43" ht="15.75" customHeight="1"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row>
    <row r="31" spans="1:43" ht="15.75" customHeight="1"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row>
    <row r="32" spans="1:43" ht="15.75" customHeight="1"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row>
    <row r="33" spans="1:43" ht="15.75" customHeight="1"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row>
    <row r="34" spans="1:43" ht="15.75" customHeight="1"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row>
    <row r="35" spans="1:43" ht="15.75" customHeight="1"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row>
    <row r="36" spans="1:43" ht="15.75" customHeight="1"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row>
    <row r="37" spans="1:43" ht="15.7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row>
    <row r="38" spans="1:43" ht="15.7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row>
    <row r="39" spans="1:43" ht="15.7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row>
    <row r="40" spans="1:43" ht="15.7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row>
    <row r="41" spans="1:43" ht="15.7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row>
    <row r="42" spans="1:43" ht="15.7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row>
    <row r="43" spans="1:43" ht="15.75"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row>
    <row r="44" spans="1:43" ht="15.75"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row>
    <row r="45" spans="1:43" ht="15.75"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row>
    <row r="46" spans="1:43" ht="15.75"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row>
    <row r="47" spans="1:43" ht="15.75"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row>
    <row r="48" spans="1:43" ht="15.75"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row>
    <row r="49" spans="1:43" ht="15.75"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row>
    <row r="50" spans="1:43" ht="15.75"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row>
    <row r="51" spans="1:43" ht="15.75"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row>
    <row r="52" spans="1:43" ht="15.7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row>
    <row r="53" spans="1:43" ht="15.7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row>
    <row r="54" spans="1:43" ht="15.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row>
    <row r="55" spans="1:43" ht="15.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row>
    <row r="56" spans="1:43" ht="15.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row>
    <row r="57" spans="1:43" ht="15.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row>
    <row r="58" spans="1:43" ht="15.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row>
    <row r="59" spans="1:43" ht="15.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row>
    <row r="60" spans="1:43" ht="15.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row>
    <row r="61" spans="1:43" ht="15.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row>
    <row r="62" spans="1:43" ht="15.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row>
    <row r="63" spans="1:43" ht="15.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row>
    <row r="64" spans="1:43" ht="15.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row>
    <row r="65" spans="1:43" ht="15.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row>
    <row r="66" spans="1:43" ht="15.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row>
    <row r="67" spans="1:43" ht="15.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row>
    <row r="68" spans="1:43" ht="15.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row>
    <row r="69" spans="1:43" ht="15.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row>
    <row r="70" spans="1:43" ht="15.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row>
    <row r="71" spans="1:43" ht="15.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row>
    <row r="72" spans="1:43" ht="15.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row>
    <row r="73" spans="1:43" ht="15.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row>
    <row r="74" spans="1:43" ht="15.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row>
    <row r="75" spans="1:43" ht="15.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row>
    <row r="76" spans="1:43" ht="15.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row>
    <row r="77" spans="1:43" ht="15.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row>
    <row r="78" spans="1:43" ht="15.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row>
    <row r="79" spans="1:43" ht="15.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row>
    <row r="80" spans="1:43" ht="15.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row>
    <row r="81" spans="1:43" ht="15.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row>
    <row r="82" spans="1:43" ht="15.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row>
    <row r="83" spans="1:43" ht="15.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row>
    <row r="84" spans="1:43" ht="15.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row>
    <row r="85" spans="1:43" ht="15.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row>
    <row r="86" spans="1:43" ht="15.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row>
    <row r="87" spans="1:43" ht="15.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row>
    <row r="88" spans="1:43" ht="15.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row>
    <row r="89" spans="1:43" ht="15.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row>
    <row r="90" spans="1:43" ht="15.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row>
    <row r="91" spans="1:43" ht="15.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row>
    <row r="92" spans="1:43" ht="15.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row>
    <row r="93" spans="1:43" ht="15.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row>
    <row r="94" spans="1:43" ht="15.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row>
    <row r="95" spans="1:43" ht="15.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row>
    <row r="96" spans="1:43" ht="15.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row>
    <row r="97" spans="1:43" ht="15.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row>
    <row r="98" spans="1:43" ht="15.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row>
    <row r="99" spans="1:43" ht="15.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row>
    <row r="100" spans="1:43"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row>
    <row r="101" spans="1:43"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row>
    <row r="102" spans="1:43"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row>
    <row r="103" spans="1:43"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row>
    <row r="104" spans="1:43"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row>
    <row r="105" spans="1:43"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row>
    <row r="106" spans="1:43"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row>
    <row r="107" spans="1:43"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row>
    <row r="108" spans="1:43"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row>
    <row r="109" spans="1:43"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row>
    <row r="110" spans="1:43"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row>
    <row r="111" spans="1:43"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row>
    <row r="112" spans="1:43"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row>
    <row r="113" spans="1:43"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row>
    <row r="114" spans="1:43"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row>
    <row r="115" spans="1:43"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row>
    <row r="116" spans="1:43"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row>
    <row r="117" spans="1:43"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row>
    <row r="118" spans="1:43"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row>
    <row r="119" spans="1:43"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row>
    <row r="120" spans="1:43"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row>
    <row r="121" spans="1:43"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row>
    <row r="122" spans="1:43"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row>
    <row r="123" spans="1:43"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row>
    <row r="124" spans="1:43"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row>
    <row r="125" spans="1:43"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row>
    <row r="126" spans="1:43"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row>
    <row r="127" spans="1:43"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row>
    <row r="128" spans="1:43"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row>
    <row r="129" spans="1:43"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row>
    <row r="130" spans="1:43"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row>
    <row r="131" spans="1:43"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row>
    <row r="132" spans="1:43"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row>
    <row r="133" spans="1:43"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row>
    <row r="134" spans="1:43"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row>
    <row r="135" spans="1:43"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row>
    <row r="136" spans="1:43"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row>
    <row r="137" spans="1:43"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row>
    <row r="138" spans="1:43"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row>
    <row r="139" spans="1:43"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row>
    <row r="140" spans="1:43"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row>
    <row r="141" spans="1:43"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row>
    <row r="142" spans="1:43"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row>
    <row r="143" spans="1:43"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row>
    <row r="144" spans="1:43"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row>
    <row r="145" spans="1:43"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row>
    <row r="146" spans="1:43"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row>
    <row r="147" spans="1:43"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row>
    <row r="148" spans="1:43"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row>
    <row r="149" spans="1:43"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row>
    <row r="150" spans="1:43"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row>
    <row r="151" spans="1:43"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row>
    <row r="152" spans="1:43"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row>
    <row r="153" spans="1:43"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row>
    <row r="154" spans="1:43"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row>
    <row r="155" spans="1:43"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row>
    <row r="156" spans="1:43"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row>
    <row r="157" spans="1:43"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row>
    <row r="158" spans="1:43"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row>
    <row r="159" spans="1:43"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row>
    <row r="160" spans="1:43"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row>
    <row r="161" spans="1:43"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row>
    <row r="162" spans="1:43"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row>
    <row r="163" spans="1:43"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row>
    <row r="164" spans="1:43"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row>
    <row r="165" spans="1:43"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row>
    <row r="166" spans="1:43"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row>
    <row r="167" spans="1:43"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row>
    <row r="168" spans="1:43"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row>
    <row r="169" spans="1:43"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row>
    <row r="170" spans="1:43"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row>
    <row r="171" spans="1:43"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row>
    <row r="172" spans="1:43"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row>
    <row r="173" spans="1:43"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row>
    <row r="174" spans="1:43"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row>
    <row r="175" spans="1:43"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row>
    <row r="176" spans="1:43"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row>
    <row r="177" spans="1:43"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row>
    <row r="178" spans="1:43"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row>
    <row r="179" spans="1:43"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row>
    <row r="180" spans="1:43"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row>
    <row r="181" spans="1:43"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row>
    <row r="182" spans="1:43"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row>
    <row r="183" spans="1:43"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row>
    <row r="184" spans="1:43"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row>
    <row r="185" spans="1:43"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row>
    <row r="186" spans="1:43"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row>
    <row r="187" spans="1:43"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row>
    <row r="188" spans="1:43"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row>
    <row r="189" spans="1:43"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row>
    <row r="190" spans="1:43"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row>
    <row r="191" spans="1:43"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row>
    <row r="192" spans="1:43"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row>
    <row r="193" spans="1:43"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row>
    <row r="194" spans="1:43"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row>
    <row r="195" spans="1:43"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row>
    <row r="196" spans="1:43"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row>
    <row r="197" spans="1:43"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row>
    <row r="198" spans="1:43"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row>
    <row r="199" spans="1:43"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row>
    <row r="200" spans="1:43"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row>
    <row r="201" spans="1:43"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row>
    <row r="202" spans="1:43"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row>
    <row r="203" spans="1:43"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row>
    <row r="204" spans="1:43"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row>
    <row r="205" spans="1:43"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row>
    <row r="206" spans="1:43"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row>
    <row r="207" spans="1:43"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row>
    <row r="208" spans="1:43"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row>
    <row r="209" spans="1:43"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row>
    <row r="210" spans="1:43"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row>
    <row r="211" spans="1:43"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row>
    <row r="212" spans="1:43"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row>
    <row r="213" spans="1:43"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row>
    <row r="214" spans="1:43"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row>
    <row r="215" spans="1:43"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row>
    <row r="216" spans="1:43"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row>
    <row r="217" spans="1:43"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row>
    <row r="218" spans="1:43"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row>
    <row r="219" spans="1:43"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row>
    <row r="220" spans="1:43"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row>
    <row r="221" spans="1:43"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row>
    <row r="222" spans="1:43"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row>
    <row r="223" spans="1:43"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row>
    <row r="224" spans="1:43"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row>
    <row r="225" spans="1:43"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row>
    <row r="226" spans="1:43"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row>
    <row r="227" spans="1:43"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row>
    <row r="228" spans="1:43"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row>
    <row r="229" spans="1:43"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row>
    <row r="230" spans="1:43"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row>
    <row r="231" spans="1:43"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row>
    <row r="232" spans="1:43"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row>
    <row r="233" spans="1:43"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row>
    <row r="234" spans="1:43"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row>
    <row r="235" spans="1:43"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row>
    <row r="236" spans="1:43"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row>
    <row r="237" spans="1:43"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row>
    <row r="238" spans="1:43"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row>
    <row r="239" spans="1:43"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row>
    <row r="240" spans="1:43"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row>
    <row r="241" spans="1:43"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row>
    <row r="242" spans="1:43"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row>
    <row r="243" spans="1:43"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row>
    <row r="244" spans="1:43"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row>
    <row r="245" spans="1:43"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row>
    <row r="246" spans="1:43"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row>
    <row r="247" spans="1:43"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row>
    <row r="248" spans="1:43"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row>
    <row r="249" spans="1:43"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row>
    <row r="250" spans="1:43"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row>
    <row r="251" spans="1:43"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row>
    <row r="252" spans="1:43"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row>
    <row r="253" spans="1:43"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row>
    <row r="254" spans="1:43"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row>
    <row r="255" spans="1:43"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row>
    <row r="256" spans="1:43"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row>
    <row r="257" spans="1:43"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row>
    <row r="258" spans="1:43"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row>
    <row r="259" spans="1:43"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row>
    <row r="260" spans="1:43"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row>
    <row r="261" spans="1:43"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row>
    <row r="262" spans="1:43"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row>
    <row r="263" spans="1:43"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row>
    <row r="264" spans="1:43"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row>
    <row r="265" spans="1:43"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row>
    <row r="266" spans="1:43"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row>
    <row r="267" spans="1:43"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row>
    <row r="268" spans="1:43"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row>
    <row r="269" spans="1:43"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row>
    <row r="270" spans="1:43"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row>
    <row r="271" spans="1:43"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row>
    <row r="272" spans="1:43"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row>
    <row r="273" spans="1:43"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row>
    <row r="274" spans="1:43"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row>
    <row r="275" spans="1:43"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row>
    <row r="276" spans="1:43"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row>
    <row r="277" spans="1:43"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row>
    <row r="278" spans="1:43"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row>
    <row r="279" spans="1:43"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row>
    <row r="280" spans="1:43"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row>
    <row r="281" spans="1:43"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row>
    <row r="282" spans="1:43"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row>
    <row r="283" spans="1:43"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row>
    <row r="284" spans="1:43"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row>
    <row r="285" spans="1:43"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row>
    <row r="286" spans="1:43"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row>
    <row r="287" spans="1:43"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row>
    <row r="288" spans="1:43"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row>
    <row r="289" spans="1:43"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row>
    <row r="290" spans="1:43"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row>
    <row r="291" spans="1:43"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row>
    <row r="292" spans="1:43"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row>
    <row r="293" spans="1:43"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row>
    <row r="294" spans="1:43"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row>
    <row r="295" spans="1:43"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row>
    <row r="296" spans="1:43"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row>
    <row r="297" spans="1:43"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row>
    <row r="298" spans="1:43"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row>
    <row r="299" spans="1:43"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row>
    <row r="300" spans="1:43"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row>
    <row r="301" spans="1:43"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row>
    <row r="302" spans="1:43"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row>
    <row r="303" spans="1:43"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row>
    <row r="304" spans="1:43"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row>
    <row r="305" spans="1:43"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row>
    <row r="306" spans="1:43"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row>
    <row r="307" spans="1:43"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row>
    <row r="308" spans="1:43"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row>
    <row r="309" spans="1:43"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row>
    <row r="310" spans="1:43"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row>
    <row r="311" spans="1:43"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row>
    <row r="312" spans="1:43"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row>
    <row r="313" spans="1:43"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row>
    <row r="314" spans="1:43"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row>
    <row r="315" spans="1:43"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row>
    <row r="316" spans="1:43"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row>
    <row r="317" spans="1:43"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row>
    <row r="318" spans="1:43"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row>
    <row r="319" spans="1:43"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row>
    <row r="320" spans="1:43"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row>
    <row r="321" spans="1:43"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row>
    <row r="322" spans="1:43"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row>
    <row r="323" spans="1:43"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row>
    <row r="324" spans="1:43"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row>
    <row r="325" spans="1:43"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row>
    <row r="326" spans="1:43"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row>
    <row r="327" spans="1:43"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row>
    <row r="328" spans="1:43"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row>
    <row r="329" spans="1:43"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row>
    <row r="330" spans="1:43"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row>
    <row r="331" spans="1:43"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row>
    <row r="332" spans="1:43"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row>
    <row r="333" spans="1:43"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row>
    <row r="334" spans="1:43"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row>
    <row r="335" spans="1:43"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row>
    <row r="336" spans="1:43"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row>
    <row r="337" spans="1:43"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row>
    <row r="338" spans="1:43"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row>
    <row r="339" spans="1:43"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row>
    <row r="340" spans="1:43"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row>
    <row r="341" spans="1:43"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row>
    <row r="342" spans="1:43"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row>
    <row r="343" spans="1:43"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row>
    <row r="344" spans="1:43"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row>
    <row r="345" spans="1:43"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row>
    <row r="346" spans="1:43"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row>
    <row r="347" spans="1:43"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row>
    <row r="348" spans="1:43"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row>
    <row r="349" spans="1:43"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row>
    <row r="350" spans="1:43"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row>
    <row r="351" spans="1:43"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row>
    <row r="352" spans="1:43"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row>
    <row r="353" spans="1:43"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row>
    <row r="354" spans="1:43"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row>
    <row r="355" spans="1:43"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row>
    <row r="356" spans="1:43"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row>
    <row r="357" spans="1:43"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row>
    <row r="358" spans="1:43"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row>
    <row r="359" spans="1:43"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row>
    <row r="360" spans="1:43"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row>
    <row r="361" spans="1:43"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row>
    <row r="362" spans="1:43"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row>
    <row r="363" spans="1:43"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row>
    <row r="364" spans="1:43"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row>
    <row r="365" spans="1:43"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row>
    <row r="366" spans="1:43"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row>
    <row r="367" spans="1:43"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row>
    <row r="368" spans="1:43"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row>
    <row r="369" spans="1:43"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row>
    <row r="370" spans="1:43"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row>
    <row r="371" spans="1:43"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row>
    <row r="372" spans="1:43"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row>
    <row r="373" spans="1:43"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row>
    <row r="374" spans="1:43"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row>
    <row r="375" spans="1:43"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row>
    <row r="376" spans="1:43"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row>
    <row r="377" spans="1:43"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row>
    <row r="378" spans="1:43"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row>
    <row r="379" spans="1:43"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row>
    <row r="380" spans="1:43"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row>
    <row r="381" spans="1:43"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row>
    <row r="382" spans="1:43"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row>
    <row r="383" spans="1:43"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row>
    <row r="384" spans="1:43"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row>
    <row r="385" spans="1:43"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row>
    <row r="386" spans="1:43"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row>
    <row r="387" spans="1:43"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row>
    <row r="388" spans="1:43"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row>
    <row r="389" spans="1:43"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row>
    <row r="390" spans="1:43"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row>
    <row r="391" spans="1:43"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row>
    <row r="392" spans="1:43"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row>
    <row r="393" spans="1:43"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row>
    <row r="394" spans="1:43"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row>
    <row r="395" spans="1:43"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row>
    <row r="396" spans="1:43"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row>
    <row r="397" spans="1:43"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row>
    <row r="398" spans="1:43"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row>
    <row r="399" spans="1:43"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row>
    <row r="400" spans="1:43"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row>
    <row r="401" spans="1:43"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row>
    <row r="402" spans="1:43"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row>
    <row r="403" spans="1:43"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row>
    <row r="404" spans="1:43"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row>
    <row r="405" spans="1:43"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row>
    <row r="406" spans="1:43"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row>
    <row r="407" spans="1:43"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row>
    <row r="408" spans="1:43"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row>
    <row r="409" spans="1:43"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row>
    <row r="410" spans="1:43"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row>
    <row r="411" spans="1:43"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row>
    <row r="412" spans="1:43"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row>
    <row r="413" spans="1:43"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row>
    <row r="414" spans="1:43"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row>
    <row r="415" spans="1:43"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row>
    <row r="416" spans="1:43"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row>
    <row r="417" spans="1:43"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row>
    <row r="418" spans="1:43"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row>
    <row r="419" spans="1:43"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row>
    <row r="420" spans="1:43"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row>
    <row r="421" spans="1:43"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row>
    <row r="422" spans="1:43"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row>
    <row r="423" spans="1:43"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row>
    <row r="424" spans="1:43"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row>
    <row r="425" spans="1:43"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row>
    <row r="426" spans="1:43"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row>
    <row r="427" spans="1:43"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row>
    <row r="428" spans="1:43"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row>
    <row r="429" spans="1:43"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row>
    <row r="430" spans="1:43"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row>
    <row r="431" spans="1:43"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row>
    <row r="432" spans="1:43"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row>
    <row r="433" spans="1:43"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row>
    <row r="434" spans="1:43"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row>
    <row r="435" spans="1:43"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row>
    <row r="436" spans="1:43"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row>
    <row r="437" spans="1:43"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row>
    <row r="438" spans="1:43"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row>
    <row r="439" spans="1:43"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row>
    <row r="440" spans="1:43"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row>
    <row r="441" spans="1:43"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row>
    <row r="442" spans="1:43"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row>
    <row r="443" spans="1:43"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row>
    <row r="444" spans="1:43"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row>
    <row r="445" spans="1:43"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row>
    <row r="446" spans="1:43"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row>
    <row r="447" spans="1:43"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row>
    <row r="448" spans="1:43"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row>
    <row r="449" spans="1:43"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row>
    <row r="450" spans="1:43"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row>
    <row r="451" spans="1:43"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row>
    <row r="452" spans="1:43"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row>
    <row r="453" spans="1:43"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row>
    <row r="454" spans="1:43"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row>
    <row r="455" spans="1:43"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row>
    <row r="456" spans="1:43"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row>
    <row r="457" spans="1:43"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row>
    <row r="458" spans="1:43"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row>
    <row r="459" spans="1:43"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row>
    <row r="460" spans="1:43"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row>
    <row r="461" spans="1:43"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row>
    <row r="462" spans="1:43"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row>
    <row r="463" spans="1:43"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row>
    <row r="464" spans="1:43"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row>
    <row r="465" spans="1:43"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row>
    <row r="466" spans="1:43"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row>
    <row r="467" spans="1:43"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row>
    <row r="468" spans="1:43"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row>
    <row r="469" spans="1:43"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row>
    <row r="470" spans="1:43"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row>
    <row r="471" spans="1:43"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row>
    <row r="472" spans="1:43"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row>
    <row r="473" spans="1:43"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row>
    <row r="474" spans="1:43"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row>
    <row r="475" spans="1:43"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row>
    <row r="476" spans="1:43"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row>
    <row r="477" spans="1:43"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row>
    <row r="478" spans="1:43"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row>
    <row r="479" spans="1:43"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row>
    <row r="480" spans="1:43"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row>
    <row r="481" spans="1:43"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row>
    <row r="482" spans="1:43"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row>
    <row r="483" spans="1:43"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row>
    <row r="484" spans="1:43"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row>
    <row r="485" spans="1:43"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row>
    <row r="486" spans="1:43"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row>
    <row r="487" spans="1:43"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row>
    <row r="488" spans="1:43"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row>
    <row r="489" spans="1:43"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row>
    <row r="490" spans="1:43"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row>
    <row r="491" spans="1:43"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row>
    <row r="492" spans="1:43"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row>
    <row r="493" spans="1:43"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row>
    <row r="494" spans="1:43"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row>
    <row r="495" spans="1:43"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row>
    <row r="496" spans="1:43"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row>
    <row r="497" spans="1:43"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row>
    <row r="498" spans="1:43"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row>
    <row r="499" spans="1:43"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row>
    <row r="500" spans="1:43"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row>
    <row r="501" spans="1:43"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row>
    <row r="502" spans="1:43"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row>
    <row r="503" spans="1:43"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row>
    <row r="504" spans="1:43"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row>
    <row r="505" spans="1:43"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row>
    <row r="506" spans="1:43"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row>
    <row r="507" spans="1:43"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row>
    <row r="508" spans="1:43"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row>
    <row r="509" spans="1:43"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row>
    <row r="510" spans="1:43"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row>
    <row r="511" spans="1:43"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row>
    <row r="512" spans="1:43"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row>
    <row r="513" spans="1:43"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row>
    <row r="514" spans="1:43"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row>
    <row r="515" spans="1:43"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row>
    <row r="516" spans="1:43"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row>
    <row r="517" spans="1:43"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row>
    <row r="518" spans="1:43"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row>
    <row r="519" spans="1:43"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row>
    <row r="520" spans="1:43"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row>
    <row r="521" spans="1:43"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row>
    <row r="522" spans="1:43"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row>
    <row r="523" spans="1:43"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row>
    <row r="524" spans="1:43"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row>
    <row r="525" spans="1:43"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row>
    <row r="526" spans="1:43"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row>
    <row r="527" spans="1:43"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row>
    <row r="528" spans="1:43"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row>
    <row r="529" spans="1:43"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row>
    <row r="530" spans="1:43"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row>
    <row r="531" spans="1:43"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row>
    <row r="532" spans="1:43"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row>
    <row r="533" spans="1:43"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row>
    <row r="534" spans="1:43"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row>
    <row r="535" spans="1:43"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row>
    <row r="536" spans="1:43"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row>
    <row r="537" spans="1:43"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row>
    <row r="538" spans="1:43"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row>
    <row r="539" spans="1:43"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row>
    <row r="540" spans="1:43"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row>
    <row r="541" spans="1:43"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row>
    <row r="542" spans="1:43"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row>
    <row r="543" spans="1:43"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row>
    <row r="544" spans="1:43"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row>
    <row r="545" spans="1:43"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row>
    <row r="546" spans="1:43"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row>
    <row r="547" spans="1:43"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row>
    <row r="548" spans="1:43"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row>
    <row r="549" spans="1:43"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row>
    <row r="550" spans="1:43"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row>
    <row r="551" spans="1:43"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row>
    <row r="552" spans="1:43"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row>
    <row r="553" spans="1:43"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row>
    <row r="554" spans="1:43"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row>
    <row r="555" spans="1:43"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row>
    <row r="556" spans="1:43"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row>
    <row r="557" spans="1:43"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row>
    <row r="558" spans="1:43"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row>
    <row r="559" spans="1:43"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row>
    <row r="560" spans="1:43"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row>
    <row r="561" spans="1:43"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row>
    <row r="562" spans="1:43"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row>
    <row r="563" spans="1:43"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row>
    <row r="564" spans="1:43"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row>
    <row r="565" spans="1:43"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row>
    <row r="566" spans="1:43"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row>
    <row r="567" spans="1:43"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row>
    <row r="568" spans="1:43"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row>
    <row r="569" spans="1:43"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row>
    <row r="570" spans="1:43"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row>
    <row r="571" spans="1:43"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row>
    <row r="572" spans="1:43"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row>
    <row r="573" spans="1:43"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row>
    <row r="574" spans="1:43"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row>
    <row r="575" spans="1:43"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row>
    <row r="576" spans="1:43"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row>
    <row r="577" spans="1:43"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row>
    <row r="578" spans="1:43"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row>
    <row r="579" spans="1:43"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row>
    <row r="580" spans="1:43"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row>
    <row r="581" spans="1:43"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row>
    <row r="582" spans="1:43"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row>
    <row r="583" spans="1:43"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row>
    <row r="584" spans="1:43"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row>
    <row r="585" spans="1:43"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row>
    <row r="586" spans="1:43"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row>
    <row r="587" spans="1:43"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row>
    <row r="588" spans="1:43"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row>
    <row r="589" spans="1:43"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row>
    <row r="590" spans="1:43"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row>
    <row r="591" spans="1:43"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row>
    <row r="592" spans="1:43"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row>
    <row r="593" spans="1:43"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row>
    <row r="594" spans="1:43"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row>
    <row r="595" spans="1:43"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row>
    <row r="596" spans="1:43"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row>
    <row r="597" spans="1:43"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row>
    <row r="598" spans="1:43"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row>
    <row r="599" spans="1:43"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row>
    <row r="600" spans="1:43"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row>
    <row r="601" spans="1:43"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row>
    <row r="602" spans="1:43"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row>
    <row r="603" spans="1:43"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row>
    <row r="604" spans="1:43"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row>
    <row r="605" spans="1:43"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row>
    <row r="606" spans="1:43"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row>
    <row r="607" spans="1:43"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row>
    <row r="608" spans="1:43"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row>
    <row r="609" spans="1:43"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row>
    <row r="610" spans="1:43"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row>
    <row r="611" spans="1:43"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row>
    <row r="612" spans="1:43"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row>
    <row r="613" spans="1:43"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row>
    <row r="614" spans="1:43"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row>
    <row r="615" spans="1:43"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row>
    <row r="616" spans="1:43"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row>
    <row r="617" spans="1:43"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row>
    <row r="618" spans="1:43"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row>
    <row r="619" spans="1:43"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row>
    <row r="620" spans="1:43"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row>
    <row r="621" spans="1:43"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row>
    <row r="622" spans="1:43"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row>
    <row r="623" spans="1:43"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row>
    <row r="624" spans="1:43"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row>
    <row r="625" spans="1:43"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row>
    <row r="626" spans="1:43"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row>
    <row r="627" spans="1:43"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row>
    <row r="628" spans="1:43"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row>
    <row r="629" spans="1:43"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row>
    <row r="630" spans="1:43"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row>
    <row r="631" spans="1:43"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row>
    <row r="632" spans="1:43"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row>
    <row r="633" spans="1:43"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row>
    <row r="634" spans="1:43"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row>
    <row r="635" spans="1:43"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row>
    <row r="636" spans="1:43"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row>
    <row r="637" spans="1:43"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row>
    <row r="638" spans="1:43"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row>
    <row r="639" spans="1:43"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row>
    <row r="640" spans="1:43"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row>
    <row r="641" spans="1:43"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row>
    <row r="642" spans="1:43"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row>
    <row r="643" spans="1:43"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row>
    <row r="644" spans="1:43"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row>
    <row r="645" spans="1:43"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row>
    <row r="646" spans="1:43"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row>
    <row r="647" spans="1:43"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row>
    <row r="648" spans="1:43"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row>
    <row r="649" spans="1:43"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row>
    <row r="650" spans="1:43"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row>
    <row r="651" spans="1:43"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row>
    <row r="652" spans="1:43"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row>
    <row r="653" spans="1:43"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row>
    <row r="654" spans="1:43"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row>
    <row r="655" spans="1:43"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row>
    <row r="656" spans="1:43"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row>
    <row r="657" spans="1:43"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row>
    <row r="658" spans="1:43"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row>
    <row r="659" spans="1:43"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row>
    <row r="660" spans="1:43"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row>
    <row r="661" spans="1:43"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row>
    <row r="662" spans="1:43"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row>
    <row r="663" spans="1:43"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row>
    <row r="664" spans="1:43"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row>
    <row r="665" spans="1:43"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row>
    <row r="666" spans="1:43"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row>
    <row r="667" spans="1:43"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row>
    <row r="668" spans="1:43"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row>
    <row r="669" spans="1:43"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row>
    <row r="670" spans="1:43"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row>
    <row r="671" spans="1:43"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row>
    <row r="672" spans="1:43"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row>
    <row r="673" spans="1:43"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row>
    <row r="674" spans="1:43"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row>
    <row r="675" spans="1:43"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row>
    <row r="676" spans="1:43"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row>
    <row r="677" spans="1:43"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row>
    <row r="678" spans="1:43"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row>
    <row r="679" spans="1:43"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row>
    <row r="680" spans="1:43"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row>
    <row r="681" spans="1:43"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row>
    <row r="682" spans="1:43"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row>
    <row r="683" spans="1:43"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row>
    <row r="684" spans="1:43"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row>
    <row r="685" spans="1:43"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row>
    <row r="686" spans="1:43"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row>
    <row r="687" spans="1:43"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row>
    <row r="688" spans="1:43"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row>
    <row r="689" spans="1:43"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row>
    <row r="690" spans="1:43"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row>
    <row r="691" spans="1:43"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row>
    <row r="692" spans="1:43"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row>
    <row r="693" spans="1:43"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row>
    <row r="694" spans="1:43"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row>
    <row r="695" spans="1:43"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row>
    <row r="696" spans="1:43"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row>
    <row r="697" spans="1:43"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row>
    <row r="698" spans="1:43"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row>
    <row r="699" spans="1:43"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row>
    <row r="700" spans="1:43"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row>
    <row r="701" spans="1:43"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row>
    <row r="702" spans="1:43"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row>
    <row r="703" spans="1:43"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row>
    <row r="704" spans="1:43"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row>
    <row r="705" spans="1:43"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row>
    <row r="706" spans="1:43"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row>
    <row r="707" spans="1:43"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row>
    <row r="708" spans="1:43"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row>
    <row r="709" spans="1:43"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row>
    <row r="710" spans="1:43"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row>
    <row r="711" spans="1:43"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row>
    <row r="712" spans="1:43"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row>
    <row r="713" spans="1:43"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row>
    <row r="714" spans="1:43"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row>
    <row r="715" spans="1:43"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row>
    <row r="716" spans="1:43"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row>
    <row r="717" spans="1:43"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row>
    <row r="718" spans="1:43"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row>
    <row r="719" spans="1:43"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row>
    <row r="720" spans="1:43"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row>
    <row r="721" spans="1:43"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row>
    <row r="722" spans="1:43"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row>
    <row r="723" spans="1:43"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row>
    <row r="724" spans="1:43"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row>
    <row r="725" spans="1:43"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row>
    <row r="726" spans="1:43"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row>
    <row r="727" spans="1:43"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row>
    <row r="728" spans="1:43"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row>
    <row r="729" spans="1:43"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row>
    <row r="730" spans="1:43"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row>
    <row r="731" spans="1:43"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row>
    <row r="732" spans="1:43"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row>
    <row r="733" spans="1:43"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row>
    <row r="734" spans="1:43"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row>
    <row r="735" spans="1:43"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row>
    <row r="736" spans="1:43"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row>
    <row r="737" spans="1:43"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row>
    <row r="738" spans="1:43"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row>
    <row r="739" spans="1:43"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row>
    <row r="740" spans="1:43"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row>
    <row r="741" spans="1:43"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row>
    <row r="742" spans="1:43"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row>
    <row r="743" spans="1:43"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row>
    <row r="744" spans="1:43"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row>
    <row r="745" spans="1:43"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row>
    <row r="746" spans="1:43"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row>
    <row r="747" spans="1:43"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row>
    <row r="748" spans="1:43"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row>
    <row r="749" spans="1:43"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row>
    <row r="750" spans="1:43"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row>
    <row r="751" spans="1:43"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row>
    <row r="752" spans="1:43"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row>
    <row r="753" spans="1:43"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row>
    <row r="754" spans="1:43"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row>
    <row r="755" spans="1:43"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row>
    <row r="756" spans="1:43"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row>
    <row r="757" spans="1:43"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row>
    <row r="758" spans="1:43"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row>
    <row r="759" spans="1:43"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row>
    <row r="760" spans="1:43"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row>
    <row r="761" spans="1:43"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row>
    <row r="762" spans="1:43"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row>
    <row r="763" spans="1:43"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row>
    <row r="764" spans="1:43"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row>
    <row r="765" spans="1:43"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row>
    <row r="766" spans="1:43"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row>
    <row r="767" spans="1:43"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row>
    <row r="768" spans="1:43"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row>
    <row r="769" spans="1:43"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row>
    <row r="770" spans="1:43"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row>
    <row r="771" spans="1:43"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row>
    <row r="772" spans="1:43"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row>
    <row r="773" spans="1:43"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row>
    <row r="774" spans="1:43"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row>
    <row r="775" spans="1:43"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row>
    <row r="776" spans="1:43"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row>
    <row r="777" spans="1:43"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row>
    <row r="778" spans="1:43"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row>
    <row r="779" spans="1:43"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row>
    <row r="780" spans="1:43"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row>
    <row r="781" spans="1:43"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row>
    <row r="782" spans="1:43"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row>
    <row r="783" spans="1:43"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row>
    <row r="784" spans="1:43"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row>
    <row r="785" spans="1:43"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row>
    <row r="786" spans="1:43"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row>
    <row r="787" spans="1:43"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row>
    <row r="788" spans="1:43"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row>
    <row r="789" spans="1:43"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row>
    <row r="790" spans="1:43"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row>
    <row r="791" spans="1:43"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row>
    <row r="792" spans="1:43"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row>
    <row r="793" spans="1:43"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row>
    <row r="794" spans="1:43"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row>
    <row r="795" spans="1:43"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row>
    <row r="796" spans="1:43"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row>
    <row r="797" spans="1:43"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row>
    <row r="798" spans="1:43"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row>
    <row r="799" spans="1:43"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row>
    <row r="800" spans="1:43"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row>
    <row r="801" spans="1:43"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row>
    <row r="802" spans="1:43"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row>
    <row r="803" spans="1:43"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row>
    <row r="804" spans="1:43"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row>
    <row r="805" spans="1:43"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row>
    <row r="806" spans="1:43"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row>
    <row r="807" spans="1:43"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row>
    <row r="808" spans="1:43"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row>
    <row r="809" spans="1:43"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row>
    <row r="810" spans="1:43"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row>
    <row r="811" spans="1:43"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row>
    <row r="812" spans="1:43"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row>
    <row r="813" spans="1:43"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row>
    <row r="814" spans="1:43"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row>
    <row r="815" spans="1:43"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row>
    <row r="816" spans="1:43"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row>
    <row r="817" spans="1:43"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row>
    <row r="818" spans="1:43"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row>
    <row r="819" spans="1:43"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row>
    <row r="820" spans="1:43"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row>
    <row r="821" spans="1:43"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row>
    <row r="822" spans="1:43"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row>
    <row r="823" spans="1:43"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row>
    <row r="824" spans="1:43"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row>
    <row r="825" spans="1:43"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row>
    <row r="826" spans="1:43"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row>
    <row r="827" spans="1:43"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row>
    <row r="828" spans="1:43"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row>
    <row r="829" spans="1:43"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row>
    <row r="830" spans="1:43"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row>
    <row r="831" spans="1:43"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row>
    <row r="832" spans="1:43"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row>
    <row r="833" spans="1:43"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row>
    <row r="834" spans="1:43"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row>
    <row r="835" spans="1:43"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row>
    <row r="836" spans="1:43"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row>
    <row r="837" spans="1:43"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row>
    <row r="838" spans="1:43"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row>
    <row r="839" spans="1:43"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row>
    <row r="840" spans="1:43"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row>
    <row r="841" spans="1:43"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row>
    <row r="842" spans="1:43"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row>
    <row r="843" spans="1:43"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row>
    <row r="844" spans="1:43"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row>
    <row r="845" spans="1:43"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row>
    <row r="846" spans="1:43"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row>
    <row r="847" spans="1:43"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row>
    <row r="848" spans="1:43"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row>
    <row r="849" spans="1:43"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row>
    <row r="850" spans="1:43"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row>
    <row r="851" spans="1:43"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row>
    <row r="852" spans="1:43"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row>
    <row r="853" spans="1:43"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row>
    <row r="854" spans="1:43"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row>
    <row r="855" spans="1:43"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row>
    <row r="856" spans="1:43"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row>
    <row r="857" spans="1:43"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row>
    <row r="858" spans="1:43"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row>
    <row r="859" spans="1:43"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row>
    <row r="860" spans="1:43"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row>
    <row r="861" spans="1:43"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row>
    <row r="862" spans="1:43"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row>
    <row r="863" spans="1:43"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row>
    <row r="864" spans="1:43"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row>
    <row r="865" spans="1:43"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row>
    <row r="866" spans="1:43"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row>
    <row r="867" spans="1:43"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row>
    <row r="868" spans="1:43"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row>
    <row r="869" spans="1:43"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row>
    <row r="870" spans="1:43"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row>
    <row r="871" spans="1:43"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row>
    <row r="872" spans="1:43"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row>
    <row r="873" spans="1:43"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row>
    <row r="874" spans="1:43"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row>
    <row r="875" spans="1:43"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row>
    <row r="876" spans="1:43"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row>
    <row r="877" spans="1:43"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row>
    <row r="878" spans="1:43"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row>
    <row r="879" spans="1:43"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row>
    <row r="880" spans="1:43"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row>
    <row r="881" spans="1:43"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row>
    <row r="882" spans="1:43"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row>
    <row r="883" spans="1:43"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row>
    <row r="884" spans="1:43"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row>
    <row r="885" spans="1:43"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row>
    <row r="886" spans="1:43"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row>
    <row r="887" spans="1:43"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row>
    <row r="888" spans="1:43"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row>
    <row r="889" spans="1:43"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row>
    <row r="890" spans="1:43"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row>
    <row r="891" spans="1:43"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row>
    <row r="892" spans="1:43"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row>
    <row r="893" spans="1:43"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row>
    <row r="894" spans="1:43"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row>
    <row r="895" spans="1:43"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row>
    <row r="896" spans="1:43"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row>
    <row r="897" spans="1:43"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row>
    <row r="898" spans="1:43"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row>
    <row r="899" spans="1:43"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row>
    <row r="900" spans="1:43"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row>
    <row r="901" spans="1:43"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row>
    <row r="902" spans="1:43"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row>
    <row r="903" spans="1:43"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row>
    <row r="904" spans="1:43"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row>
    <row r="905" spans="1:43"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row>
    <row r="906" spans="1:43"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row>
    <row r="907" spans="1:43"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row>
    <row r="908" spans="1:43"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row>
    <row r="909" spans="1:43"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row>
    <row r="910" spans="1:43"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row>
    <row r="911" spans="1:43"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row>
    <row r="912" spans="1:43"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row>
    <row r="913" spans="1:43"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row>
    <row r="914" spans="1:43"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row>
    <row r="915" spans="1:43"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row>
    <row r="916" spans="1:43"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row>
    <row r="917" spans="1:43"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row>
    <row r="918" spans="1:43"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row>
    <row r="919" spans="1:43"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row>
    <row r="920" spans="1:43"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row>
    <row r="921" spans="1:43"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row>
    <row r="922" spans="1:43"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row>
    <row r="923" spans="1:43"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row>
    <row r="924" spans="1:43"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row>
    <row r="925" spans="1:43"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row>
    <row r="926" spans="1:43"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row>
    <row r="927" spans="1:43"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row>
    <row r="928" spans="1:43"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row>
    <row r="929" spans="1:43"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row>
    <row r="930" spans="1:43"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row>
    <row r="931" spans="1:43"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row>
    <row r="932" spans="1:43"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row>
    <row r="933" spans="1:43"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row>
    <row r="934" spans="1:43"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row>
    <row r="935" spans="1:43"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row>
    <row r="936" spans="1:43"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row>
    <row r="937" spans="1:43"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row>
    <row r="938" spans="1:43"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row>
    <row r="939" spans="1:43"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row>
    <row r="940" spans="1:43"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row>
    <row r="941" spans="1:43"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row>
    <row r="942" spans="1:43"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row>
    <row r="943" spans="1:43"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row>
    <row r="944" spans="1:43"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row>
    <row r="945" spans="1:43"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row>
    <row r="946" spans="1:43"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row>
    <row r="947" spans="1:43"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row>
    <row r="948" spans="1:43"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row>
    <row r="949" spans="1:43"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row>
    <row r="950" spans="1:43"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row>
    <row r="951" spans="1:43"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row>
    <row r="952" spans="1:43"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row>
    <row r="953" spans="1:43"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row>
    <row r="954" spans="1:43"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row>
    <row r="955" spans="1:43"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row>
    <row r="956" spans="1:43"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row>
    <row r="957" spans="1:43"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row>
    <row r="958" spans="1:43"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row>
    <row r="959" spans="1:43"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row>
    <row r="960" spans="1:43"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row>
    <row r="961" spans="1:43"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row>
    <row r="962" spans="1:43"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row>
    <row r="963" spans="1:43"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row>
    <row r="964" spans="1:43"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row>
    <row r="965" spans="1:43"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row>
    <row r="966" spans="1:43"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row>
    <row r="967" spans="1:43"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row>
    <row r="968" spans="1:43"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row>
    <row r="969" spans="1:43"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row>
    <row r="970" spans="1:43"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row>
    <row r="971" spans="1:43"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row>
    <row r="972" spans="1:43"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row>
    <row r="973" spans="1:43"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row>
    <row r="974" spans="1:43"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row>
    <row r="975" spans="1:43"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row>
    <row r="976" spans="1:43"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row>
    <row r="977" spans="1:43"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row>
    <row r="978" spans="1:43"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row>
    <row r="979" spans="1:43"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row>
    <row r="980" spans="1:43"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row>
    <row r="981" spans="1:43"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row>
    <row r="982" spans="1:43"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row>
    <row r="983" spans="1:43"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row>
    <row r="984" spans="1:43"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row>
    <row r="985" spans="1:43"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row>
    <row r="986" spans="1:43"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row>
    <row r="987" spans="1:43"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row>
    <row r="988" spans="1:43"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row>
    <row r="989" spans="1:43"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row>
    <row r="990" spans="1:43"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row>
    <row r="991" spans="1:43"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row>
    <row r="992" spans="1:43"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row>
    <row r="993" spans="1:43"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row>
    <row r="994" spans="1:43"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row>
    <row r="995" spans="1:43"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row>
    <row r="996" spans="1:43"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row>
    <row r="997" spans="1:43"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row>
    <row r="998" spans="1:43"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row>
    <row r="999" spans="1:43"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row>
    <row r="1000" spans="1:43"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row>
  </sheetData>
  <mergeCells count="114">
    <mergeCell ref="AP17:AP21"/>
    <mergeCell ref="AQ17:AQ21"/>
    <mergeCell ref="G28:H28"/>
    <mergeCell ref="I28:J28"/>
    <mergeCell ref="A12:A16"/>
    <mergeCell ref="B12:B16"/>
    <mergeCell ref="C12:C16"/>
    <mergeCell ref="D12:D16"/>
    <mergeCell ref="F12:F16"/>
    <mergeCell ref="G12:G16"/>
    <mergeCell ref="H12:H16"/>
    <mergeCell ref="P17:P21"/>
    <mergeCell ref="Q17:Q21"/>
    <mergeCell ref="Q12:Q16"/>
    <mergeCell ref="AP12:AP16"/>
    <mergeCell ref="AQ12:AQ16"/>
    <mergeCell ref="I12:I16"/>
    <mergeCell ref="J12:J16"/>
    <mergeCell ref="K12:K16"/>
    <mergeCell ref="L12:L16"/>
    <mergeCell ref="M12:M16"/>
    <mergeCell ref="N12:N16"/>
    <mergeCell ref="O12:O16"/>
    <mergeCell ref="I25:J25"/>
    <mergeCell ref="K25:M25"/>
    <mergeCell ref="G26:H26"/>
    <mergeCell ref="I26:J26"/>
    <mergeCell ref="K26:M26"/>
    <mergeCell ref="C26:F26"/>
    <mergeCell ref="A27:A28"/>
    <mergeCell ref="B27:B28"/>
    <mergeCell ref="C27:F28"/>
    <mergeCell ref="G27:H27"/>
    <mergeCell ref="I27:J27"/>
    <mergeCell ref="K27:M27"/>
    <mergeCell ref="K28:M28"/>
    <mergeCell ref="A17:A21"/>
    <mergeCell ref="B17:B21"/>
    <mergeCell ref="C17:C21"/>
    <mergeCell ref="D17:D21"/>
    <mergeCell ref="F17:F21"/>
    <mergeCell ref="G17:G21"/>
    <mergeCell ref="H17:H21"/>
    <mergeCell ref="A25:F25"/>
    <mergeCell ref="G25:H25"/>
    <mergeCell ref="AQ7:AQ10"/>
    <mergeCell ref="AL2:AP2"/>
    <mergeCell ref="AQ2:AQ4"/>
    <mergeCell ref="AL3:AL4"/>
    <mergeCell ref="AM3:AM4"/>
    <mergeCell ref="AN3:AN4"/>
    <mergeCell ref="AO3:AO4"/>
    <mergeCell ref="AP3:AP4"/>
    <mergeCell ref="I17:I21"/>
    <mergeCell ref="J17:J21"/>
    <mergeCell ref="K17:K21"/>
    <mergeCell ref="L17:L21"/>
    <mergeCell ref="M17:M21"/>
    <mergeCell ref="N17:N21"/>
    <mergeCell ref="O17:O21"/>
    <mergeCell ref="O7:O10"/>
    <mergeCell ref="P7:P10"/>
    <mergeCell ref="I7:I10"/>
    <mergeCell ref="J7:J10"/>
    <mergeCell ref="K7:K10"/>
    <mergeCell ref="L7:L10"/>
    <mergeCell ref="M7:M10"/>
    <mergeCell ref="N7:N10"/>
    <mergeCell ref="P12:P16"/>
    <mergeCell ref="A5:A6"/>
    <mergeCell ref="A7:A10"/>
    <mergeCell ref="B7:B10"/>
    <mergeCell ref="C7:C10"/>
    <mergeCell ref="D7:D10"/>
    <mergeCell ref="F7:F10"/>
    <mergeCell ref="G7:G10"/>
    <mergeCell ref="Q7:Q10"/>
    <mergeCell ref="AP7:AP10"/>
    <mergeCell ref="H7:H10"/>
    <mergeCell ref="R3:R4"/>
    <mergeCell ref="T3:Z3"/>
    <mergeCell ref="AA3:AA4"/>
    <mergeCell ref="AB3:AB4"/>
    <mergeCell ref="A3:A4"/>
    <mergeCell ref="B3:B4"/>
    <mergeCell ref="C3:C4"/>
    <mergeCell ref="D3:D4"/>
    <mergeCell ref="E3:E4"/>
    <mergeCell ref="F3:F4"/>
    <mergeCell ref="G3:G4"/>
    <mergeCell ref="A1:B1"/>
    <mergeCell ref="C1:Y1"/>
    <mergeCell ref="Z1:AP1"/>
    <mergeCell ref="A2:K2"/>
    <mergeCell ref="L2:Q2"/>
    <mergeCell ref="R2:AE2"/>
    <mergeCell ref="AF2:AK2"/>
    <mergeCell ref="H3:H4"/>
    <mergeCell ref="I3:I4"/>
    <mergeCell ref="J3:J4"/>
    <mergeCell ref="K3:K4"/>
    <mergeCell ref="L3:L4"/>
    <mergeCell ref="M3:M4"/>
    <mergeCell ref="N3:N4"/>
    <mergeCell ref="AC3:AE3"/>
    <mergeCell ref="AF3:AF4"/>
    <mergeCell ref="AG3:AG4"/>
    <mergeCell ref="AH3:AH4"/>
    <mergeCell ref="AI3:AI4"/>
    <mergeCell ref="AJ3:AJ4"/>
    <mergeCell ref="AK3:AK4"/>
    <mergeCell ref="O3:O4"/>
    <mergeCell ref="P3:P4"/>
    <mergeCell ref="Q3:Q4"/>
  </mergeCells>
  <conditionalFormatting sqref="T7:Y7">
    <cfRule type="expression" dxfId="31" priority="1" stopIfTrue="1">
      <formula>$L7="Aceptar"</formula>
    </cfRule>
  </conditionalFormatting>
  <conditionalFormatting sqref="T8:Y8">
    <cfRule type="expression" dxfId="30" priority="2" stopIfTrue="1">
      <formula>$L8="Aceptar"</formula>
    </cfRule>
  </conditionalFormatting>
  <conditionalFormatting sqref="T9:Y9">
    <cfRule type="expression" dxfId="29" priority="3" stopIfTrue="1">
      <formula>$L9="Aceptar"</formula>
    </cfRule>
  </conditionalFormatting>
  <conditionalFormatting sqref="T10:Y10">
    <cfRule type="expression" dxfId="28" priority="4" stopIfTrue="1">
      <formula>$L10="Aceptar"</formula>
    </cfRule>
  </conditionalFormatting>
  <pageMargins left="0.7" right="0.7" top="0.75" bottom="0.75" header="0" footer="0"/>
  <pageSetup orientation="landscape"/>
  <legacyDrawing r:id="rId1"/>
  <extLst>
    <ext xmlns:x14="http://schemas.microsoft.com/office/spreadsheetml/2009/9/main" uri="{CCE6A557-97BC-4b89-ADB6-D9C93CAAB3DF}">
      <x14:dataValidations xmlns:xm="http://schemas.microsoft.com/office/excel/2006/main" count="9">
        <x14:dataValidation type="list" allowBlank="1" showErrorMessage="1" xr:uid="{00000000-0002-0000-0200-000000000000}">
          <x14:formula1>
            <xm:f>datos!$E$2:$E$8</xm:f>
          </x14:formula1>
          <xm:sqref>K5:K7 K11:K12 K17</xm:sqref>
        </x14:dataValidation>
        <x14:dataValidation type="list" allowBlank="1" showErrorMessage="1" xr:uid="{00000000-0002-0000-0200-000001000000}">
          <x14:formula1>
            <xm:f>datos!$G$2:$G$4</xm:f>
          </x14:formula1>
          <xm:sqref>F5:F7 F11:F12 F17</xm:sqref>
        </x14:dataValidation>
        <x14:dataValidation type="list" allowBlank="1" showErrorMessage="1" xr:uid="{00000000-0002-0000-0200-000002000000}">
          <x14:formula1>
            <xm:f>datos!$A$2:$A$6</xm:f>
          </x14:formula1>
          <xm:sqref>C17</xm:sqref>
        </x14:dataValidation>
        <x14:dataValidation type="list" allowBlank="1" showErrorMessage="1" xr:uid="{00000000-0002-0000-0200-000003000000}">
          <x14:formula1>
            <xm:f>datos!$I$2:$I$3</xm:f>
          </x14:formula1>
          <xm:sqref>AC5:AC21</xm:sqref>
        </x14:dataValidation>
        <x14:dataValidation type="list" allowBlank="1" showErrorMessage="1" xr:uid="{00000000-0002-0000-0200-000004000000}">
          <x14:formula1>
            <xm:f>datos!$A$2:$A$5</xm:f>
          </x14:formula1>
          <xm:sqref>C5:C7 C11:C12</xm:sqref>
        </x14:dataValidation>
        <x14:dataValidation type="list" allowBlank="1" showErrorMessage="1" xr:uid="{00000000-0002-0000-0200-000005000000}">
          <x14:formula1>
            <xm:f>datos!$D$2:$D$12</xm:f>
          </x14:formula1>
          <xm:sqref>J5:J7 J11:J12 J17</xm:sqref>
        </x14:dataValidation>
        <x14:dataValidation type="list" allowBlank="1" showErrorMessage="1" xr:uid="{00000000-0002-0000-0200-000006000000}">
          <x14:formula1>
            <xm:f>datos!$N$2:$N$5</xm:f>
          </x14:formula1>
          <xm:sqref>AK5:AK21</xm:sqref>
        </x14:dataValidation>
        <x14:dataValidation type="list" allowBlank="1" showErrorMessage="1" xr:uid="{00000000-0002-0000-0200-000007000000}">
          <x14:formula1>
            <xm:f>datos!$B$2:$B$21</xm:f>
          </x14:formula1>
          <xm:sqref>B5:B7 B11:B12 B17</xm:sqref>
        </x14:dataValidation>
        <x14:dataValidation type="list" allowBlank="1" showErrorMessage="1" xr:uid="{00000000-0002-0000-0200-000008000000}">
          <x14:formula1>
            <xm:f>datos!$J$2:$J$3</xm:f>
          </x14:formula1>
          <xm:sqref>AD5:AD21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1000"/>
  <sheetViews>
    <sheetView workbookViewId="0"/>
  </sheetViews>
  <sheetFormatPr baseColWidth="10" defaultColWidth="12.625" defaultRowHeight="15" customHeight="1" x14ac:dyDescent="0.2"/>
  <cols>
    <col min="1" max="1" width="59" customWidth="1"/>
    <col min="2" max="2" width="37.125" customWidth="1"/>
    <col min="3" max="4" width="33" customWidth="1"/>
    <col min="5" max="5" width="39.875" customWidth="1"/>
    <col min="6" max="6" width="49" customWidth="1"/>
    <col min="7" max="7" width="33" customWidth="1"/>
    <col min="8" max="10" width="13.75" customWidth="1"/>
    <col min="11" max="11" width="9.125" customWidth="1"/>
    <col min="12" max="12" width="10.625" customWidth="1"/>
    <col min="13" max="14" width="16" customWidth="1"/>
    <col min="15" max="15" width="21.375" customWidth="1"/>
    <col min="16" max="16" width="20.875" customWidth="1"/>
    <col min="17" max="17" width="8" customWidth="1"/>
    <col min="18" max="20" width="9.375" customWidth="1"/>
    <col min="21" max="21" width="10.375" customWidth="1"/>
    <col min="22" max="22" width="9.375" customWidth="1"/>
    <col min="23" max="23" width="11.125" customWidth="1"/>
    <col min="24" max="24" width="6.5" customWidth="1"/>
    <col min="25" max="26" width="9.375" customWidth="1"/>
    <col min="27" max="27" width="6.5" customWidth="1"/>
    <col min="28" max="28" width="30.5" customWidth="1"/>
    <col min="29" max="29" width="12" customWidth="1"/>
    <col min="32" max="32" width="8.875" customWidth="1"/>
    <col min="33" max="33" width="13.25" customWidth="1"/>
    <col min="34" max="34" width="11.75" customWidth="1"/>
    <col min="35" max="35" width="17.375" customWidth="1"/>
    <col min="36" max="42" width="9.375" customWidth="1"/>
    <col min="43" max="43" width="68" customWidth="1"/>
    <col min="44" max="46" width="9.375" customWidth="1"/>
    <col min="47" max="47" width="14.375" customWidth="1"/>
    <col min="48" max="50" width="9.375" customWidth="1"/>
  </cols>
  <sheetData>
    <row r="1" spans="1:50" ht="38.25" customHeight="1" x14ac:dyDescent="0.25">
      <c r="A1" s="125" t="s">
        <v>205</v>
      </c>
      <c r="B1" s="125" t="s">
        <v>131</v>
      </c>
      <c r="C1" s="125" t="s">
        <v>206</v>
      </c>
      <c r="D1" s="125" t="s">
        <v>207</v>
      </c>
      <c r="E1" s="125" t="s">
        <v>208</v>
      </c>
      <c r="F1" s="125" t="s">
        <v>209</v>
      </c>
      <c r="G1" s="125" t="s">
        <v>210</v>
      </c>
      <c r="H1" s="126" t="s">
        <v>211</v>
      </c>
      <c r="I1" s="127" t="s">
        <v>212</v>
      </c>
      <c r="J1" s="126" t="s">
        <v>213</v>
      </c>
      <c r="K1" s="126" t="s">
        <v>214</v>
      </c>
      <c r="L1" s="126" t="s">
        <v>215</v>
      </c>
      <c r="M1" s="126" t="s">
        <v>216</v>
      </c>
      <c r="N1" s="126" t="s">
        <v>217</v>
      </c>
      <c r="O1" s="126" t="s">
        <v>218</v>
      </c>
      <c r="P1" s="128" t="s">
        <v>219</v>
      </c>
      <c r="Q1" s="129"/>
      <c r="R1" s="129"/>
      <c r="S1" s="130" t="s">
        <v>220</v>
      </c>
      <c r="T1" s="130" t="s">
        <v>221</v>
      </c>
      <c r="U1" s="130" t="s">
        <v>222</v>
      </c>
      <c r="V1" s="130" t="s">
        <v>223</v>
      </c>
      <c r="W1" s="130" t="s">
        <v>224</v>
      </c>
      <c r="AB1" s="373" t="s">
        <v>225</v>
      </c>
      <c r="AC1" s="301"/>
      <c r="AD1" s="301"/>
      <c r="AE1" s="269"/>
      <c r="AG1" s="374" t="s">
        <v>226</v>
      </c>
      <c r="AH1" s="375"/>
      <c r="AI1" s="375"/>
      <c r="AN1" s="376" t="s">
        <v>227</v>
      </c>
      <c r="AO1" s="259"/>
      <c r="AP1" s="259"/>
      <c r="AQ1" s="259"/>
      <c r="AR1" s="260"/>
      <c r="AX1" s="131" t="s">
        <v>228</v>
      </c>
    </row>
    <row r="2" spans="1:50" ht="30" x14ac:dyDescent="0.25">
      <c r="A2" s="132" t="s">
        <v>229</v>
      </c>
      <c r="B2" s="133" t="s">
        <v>230</v>
      </c>
      <c r="C2" s="134"/>
      <c r="D2" s="135" t="s">
        <v>131</v>
      </c>
      <c r="E2" s="127" t="s">
        <v>132</v>
      </c>
      <c r="F2" s="136"/>
      <c r="G2" s="127" t="s">
        <v>231</v>
      </c>
      <c r="H2" s="137" t="s">
        <v>232</v>
      </c>
      <c r="I2" s="127" t="s">
        <v>173</v>
      </c>
      <c r="J2" s="137" t="s">
        <v>233</v>
      </c>
      <c r="K2" s="137" t="s">
        <v>234</v>
      </c>
      <c r="L2" s="137" t="s">
        <v>235</v>
      </c>
      <c r="M2" s="137" t="s">
        <v>236</v>
      </c>
      <c r="N2" s="137"/>
      <c r="O2" s="137" t="s">
        <v>237</v>
      </c>
      <c r="P2" s="127" t="s">
        <v>238</v>
      </c>
      <c r="Q2" s="129"/>
      <c r="R2" s="129"/>
      <c r="S2" s="129" t="str">
        <f t="shared" ref="S2:W2" si="0">MID(ADDRESS(ROW(S1),COLUMN(S1),4),1,1)</f>
        <v>S</v>
      </c>
      <c r="T2" s="129" t="str">
        <f t="shared" si="0"/>
        <v>T</v>
      </c>
      <c r="U2" s="129" t="str">
        <f t="shared" si="0"/>
        <v>U</v>
      </c>
      <c r="V2" s="129" t="str">
        <f t="shared" si="0"/>
        <v>V</v>
      </c>
      <c r="W2" s="129" t="str">
        <f t="shared" si="0"/>
        <v>W</v>
      </c>
      <c r="AB2" s="138" t="s">
        <v>239</v>
      </c>
      <c r="AC2" s="139" t="s">
        <v>240</v>
      </c>
      <c r="AD2" s="139" t="s">
        <v>215</v>
      </c>
      <c r="AE2" s="140" t="s">
        <v>241</v>
      </c>
      <c r="AG2" s="139" t="s">
        <v>242</v>
      </c>
      <c r="AH2" s="139" t="s">
        <v>232</v>
      </c>
      <c r="AI2" s="139" t="s">
        <v>243</v>
      </c>
      <c r="AN2" s="377" t="s">
        <v>244</v>
      </c>
      <c r="AO2" s="259"/>
      <c r="AP2" s="378"/>
      <c r="AQ2" s="141" t="s">
        <v>245</v>
      </c>
      <c r="AR2" s="142" t="s">
        <v>246</v>
      </c>
      <c r="AX2" s="143" t="s">
        <v>247</v>
      </c>
    </row>
    <row r="3" spans="1:50" ht="45" x14ac:dyDescent="0.25">
      <c r="A3" s="133" t="s">
        <v>126</v>
      </c>
      <c r="B3" s="133" t="s">
        <v>248</v>
      </c>
      <c r="C3" s="134"/>
      <c r="D3" s="135" t="s">
        <v>249</v>
      </c>
      <c r="E3" s="127" t="s">
        <v>204</v>
      </c>
      <c r="F3" s="144" t="s">
        <v>250</v>
      </c>
      <c r="G3" s="127" t="s">
        <v>251</v>
      </c>
      <c r="H3" s="145" t="s">
        <v>252</v>
      </c>
      <c r="I3" s="127" t="s">
        <v>142</v>
      </c>
      <c r="J3" s="145" t="s">
        <v>143</v>
      </c>
      <c r="K3" s="145" t="s">
        <v>253</v>
      </c>
      <c r="L3" s="145" t="s">
        <v>254</v>
      </c>
      <c r="M3" s="145" t="s">
        <v>255</v>
      </c>
      <c r="N3" s="137" t="s">
        <v>256</v>
      </c>
      <c r="O3" s="145" t="s">
        <v>257</v>
      </c>
      <c r="P3" s="127" t="s">
        <v>258</v>
      </c>
      <c r="Q3" s="130" t="s">
        <v>259</v>
      </c>
      <c r="R3" s="129">
        <f t="shared" ref="R3:R7" si="1">ROW(Q3)</f>
        <v>3</v>
      </c>
      <c r="S3" s="146" t="s">
        <v>260</v>
      </c>
      <c r="T3" s="146" t="s">
        <v>260</v>
      </c>
      <c r="U3" s="146" t="s">
        <v>260</v>
      </c>
      <c r="V3" s="146" t="s">
        <v>260</v>
      </c>
      <c r="W3" s="146" t="s">
        <v>261</v>
      </c>
      <c r="Y3" s="147" t="s">
        <v>261</v>
      </c>
      <c r="AB3" s="148" t="s">
        <v>262</v>
      </c>
      <c r="AC3" s="149">
        <v>0.2</v>
      </c>
      <c r="AD3" s="129">
        <v>5</v>
      </c>
      <c r="AE3" s="150" t="s">
        <v>263</v>
      </c>
      <c r="AG3" s="129">
        <v>25</v>
      </c>
      <c r="AH3" s="129" t="str">
        <f>VLOOKUP(AI3,datos!$AC$2:$AE$7,3,0)</f>
        <v>Baja</v>
      </c>
      <c r="AI3" s="151">
        <f>+IF(OR(AG3="",AG3=0),"",IF(AG3&lt;=datos!$AD$3,datos!$AC$3,IF(AND(AG3&gt;datos!$AD$3,AG3&lt;=datos!$AD$4),datos!$AC$4,IF(AND(AG3&gt;datos!$AD$4,AG3&lt;=datos!$AD$5),datos!$AC$5,IF(AND(AG3&gt;datos!$AD$5,AG3&lt;=datos!$AD$6),datos!$AC$6,IF(AG3&gt;datos!$AD$7,datos!$AC$7,0))))))</f>
        <v>0.4</v>
      </c>
      <c r="AN3" s="379" t="s">
        <v>264</v>
      </c>
      <c r="AO3" s="380" t="s">
        <v>265</v>
      </c>
      <c r="AP3" s="152" t="s">
        <v>173</v>
      </c>
      <c r="AQ3" s="153" t="s">
        <v>266</v>
      </c>
      <c r="AR3" s="154">
        <v>0.25</v>
      </c>
      <c r="AT3" s="143" t="s">
        <v>267</v>
      </c>
      <c r="AU3" s="143" t="s">
        <v>268</v>
      </c>
      <c r="AV3" s="143" t="s">
        <v>269</v>
      </c>
      <c r="AX3" s="143" t="s">
        <v>270</v>
      </c>
    </row>
    <row r="4" spans="1:50" ht="31.5" x14ac:dyDescent="0.25">
      <c r="A4" s="133" t="s">
        <v>271</v>
      </c>
      <c r="B4" s="133" t="s">
        <v>272</v>
      </c>
      <c r="C4" s="134"/>
      <c r="D4" s="135" t="s">
        <v>273</v>
      </c>
      <c r="E4" s="127" t="s">
        <v>274</v>
      </c>
      <c r="F4" s="144" t="s">
        <v>275</v>
      </c>
      <c r="G4" s="127" t="s">
        <v>129</v>
      </c>
      <c r="I4" s="127" t="s">
        <v>276</v>
      </c>
      <c r="N4" s="145" t="s">
        <v>144</v>
      </c>
      <c r="P4" s="127" t="s">
        <v>277</v>
      </c>
      <c r="Q4" s="130" t="s">
        <v>278</v>
      </c>
      <c r="R4" s="129">
        <f t="shared" si="1"/>
        <v>4</v>
      </c>
      <c r="S4" s="146" t="s">
        <v>222</v>
      </c>
      <c r="T4" s="146" t="s">
        <v>222</v>
      </c>
      <c r="U4" s="146" t="s">
        <v>260</v>
      </c>
      <c r="V4" s="146" t="s">
        <v>260</v>
      </c>
      <c r="W4" s="146" t="s">
        <v>261</v>
      </c>
      <c r="Y4" s="155" t="s">
        <v>260</v>
      </c>
      <c r="AB4" s="148" t="s">
        <v>279</v>
      </c>
      <c r="AC4" s="149">
        <v>0.4</v>
      </c>
      <c r="AD4" s="129">
        <v>25</v>
      </c>
      <c r="AE4" s="156" t="s">
        <v>280</v>
      </c>
      <c r="AH4" s="139" t="s">
        <v>243</v>
      </c>
      <c r="AI4" s="139" t="s">
        <v>281</v>
      </c>
      <c r="AN4" s="271"/>
      <c r="AO4" s="288"/>
      <c r="AP4" s="157" t="s">
        <v>142</v>
      </c>
      <c r="AQ4" s="158" t="s">
        <v>282</v>
      </c>
      <c r="AR4" s="159">
        <v>0.15</v>
      </c>
      <c r="AT4" s="143" t="s">
        <v>276</v>
      </c>
      <c r="AU4" s="143" t="s">
        <v>233</v>
      </c>
      <c r="AV4" s="160">
        <f>IF(AT4="",0,VLOOKUP(AT4,datos!$AP$3:$AR$7,3,0))+IF(AU4="",0,VLOOKUP(AU4,datos!$AP$3:$AR$7,3,0))</f>
        <v>0.35</v>
      </c>
    </row>
    <row r="5" spans="1:50" ht="47.25" customHeight="1" x14ac:dyDescent="0.25">
      <c r="A5" s="133" t="s">
        <v>283</v>
      </c>
      <c r="B5" s="133" t="s">
        <v>284</v>
      </c>
      <c r="C5" s="134"/>
      <c r="D5" s="135" t="s">
        <v>285</v>
      </c>
      <c r="E5" s="161" t="s">
        <v>286</v>
      </c>
      <c r="F5" s="144" t="s">
        <v>287</v>
      </c>
      <c r="G5" s="2"/>
      <c r="H5" s="2"/>
      <c r="N5" s="145"/>
      <c r="Q5" s="130" t="s">
        <v>288</v>
      </c>
      <c r="R5" s="129">
        <f t="shared" si="1"/>
        <v>5</v>
      </c>
      <c r="S5" s="146" t="s">
        <v>222</v>
      </c>
      <c r="T5" s="146" t="s">
        <v>222</v>
      </c>
      <c r="U5" s="146" t="s">
        <v>222</v>
      </c>
      <c r="V5" s="146" t="s">
        <v>260</v>
      </c>
      <c r="W5" s="146" t="s">
        <v>261</v>
      </c>
      <c r="Y5" s="162" t="s">
        <v>222</v>
      </c>
      <c r="AB5" s="148" t="s">
        <v>289</v>
      </c>
      <c r="AC5" s="149">
        <v>0.6</v>
      </c>
      <c r="AD5" s="129">
        <v>150</v>
      </c>
      <c r="AE5" s="163" t="s">
        <v>288</v>
      </c>
      <c r="AH5" s="164" t="str">
        <f>+IF(AI5&lt;=datos!$AC$3,datos!$AE$3,IF(AI5&lt;=datos!$AC$4,datos!$AE$4,IF(AI5&lt;=datos!$AC$5,datos!$AE$5,IF(AI5&lt;=datos!$AC$6,datos!$AE$6,IF(AI5&lt;=datos!$AC$7,datos!$AE$7,"")))))</f>
        <v>Baja</v>
      </c>
      <c r="AI5" s="164">
        <v>0.36</v>
      </c>
      <c r="AN5" s="271"/>
      <c r="AO5" s="315"/>
      <c r="AP5" s="157" t="s">
        <v>276</v>
      </c>
      <c r="AQ5" s="158" t="s">
        <v>290</v>
      </c>
      <c r="AR5" s="159">
        <v>0.1</v>
      </c>
    </row>
    <row r="6" spans="1:50" ht="49.5" customHeight="1" x14ac:dyDescent="0.25">
      <c r="A6" s="165" t="s">
        <v>291</v>
      </c>
      <c r="B6" s="133" t="s">
        <v>292</v>
      </c>
      <c r="C6" s="134"/>
      <c r="D6" s="135" t="s">
        <v>203</v>
      </c>
      <c r="E6" s="127" t="s">
        <v>293</v>
      </c>
      <c r="F6" s="144" t="s">
        <v>294</v>
      </c>
      <c r="G6" s="2"/>
      <c r="H6" s="2"/>
      <c r="Q6" s="130" t="s">
        <v>280</v>
      </c>
      <c r="R6" s="129">
        <f t="shared" si="1"/>
        <v>6</v>
      </c>
      <c r="S6" s="146" t="s">
        <v>295</v>
      </c>
      <c r="T6" s="146" t="s">
        <v>222</v>
      </c>
      <c r="U6" s="146" t="s">
        <v>222</v>
      </c>
      <c r="V6" s="146" t="s">
        <v>260</v>
      </c>
      <c r="W6" s="146" t="s">
        <v>261</v>
      </c>
      <c r="Y6" s="166" t="s">
        <v>295</v>
      </c>
      <c r="AB6" s="148" t="s">
        <v>296</v>
      </c>
      <c r="AC6" s="149">
        <v>0.8</v>
      </c>
      <c r="AD6" s="129">
        <v>300</v>
      </c>
      <c r="AE6" s="167" t="s">
        <v>278</v>
      </c>
      <c r="AN6" s="271"/>
      <c r="AO6" s="370" t="s">
        <v>213</v>
      </c>
      <c r="AP6" s="157" t="s">
        <v>233</v>
      </c>
      <c r="AQ6" s="158" t="s">
        <v>297</v>
      </c>
      <c r="AR6" s="159">
        <v>0.25</v>
      </c>
      <c r="AT6" s="168" t="s">
        <v>265</v>
      </c>
      <c r="AU6" s="169" t="s">
        <v>211</v>
      </c>
    </row>
    <row r="7" spans="1:50" ht="46.5" customHeight="1" x14ac:dyDescent="0.25">
      <c r="A7" s="170" t="s">
        <v>298</v>
      </c>
      <c r="B7" s="133" t="s">
        <v>125</v>
      </c>
      <c r="C7" s="134"/>
      <c r="D7" s="171"/>
      <c r="E7" s="127" t="s">
        <v>299</v>
      </c>
      <c r="F7" s="144" t="s">
        <v>300</v>
      </c>
      <c r="G7" s="2"/>
      <c r="H7" s="2"/>
      <c r="Q7" s="130" t="s">
        <v>263</v>
      </c>
      <c r="R7" s="129">
        <f t="shared" si="1"/>
        <v>7</v>
      </c>
      <c r="S7" s="146" t="s">
        <v>295</v>
      </c>
      <c r="T7" s="146" t="s">
        <v>295</v>
      </c>
      <c r="U7" s="146" t="s">
        <v>222</v>
      </c>
      <c r="V7" s="146" t="s">
        <v>260</v>
      </c>
      <c r="W7" s="146" t="s">
        <v>261</v>
      </c>
      <c r="AB7" s="172" t="s">
        <v>301</v>
      </c>
      <c r="AC7" s="173">
        <v>1</v>
      </c>
      <c r="AD7" s="174">
        <v>300</v>
      </c>
      <c r="AE7" s="175" t="s">
        <v>259</v>
      </c>
      <c r="AN7" s="272"/>
      <c r="AO7" s="315"/>
      <c r="AP7" s="157" t="s">
        <v>143</v>
      </c>
      <c r="AQ7" s="158" t="s">
        <v>302</v>
      </c>
      <c r="AR7" s="159">
        <v>0.15</v>
      </c>
      <c r="AT7" s="176" t="s">
        <v>173</v>
      </c>
      <c r="AU7" s="177" t="s">
        <v>232</v>
      </c>
    </row>
    <row r="8" spans="1:50" ht="31.5" x14ac:dyDescent="0.25">
      <c r="A8" s="170" t="s">
        <v>303</v>
      </c>
      <c r="B8" s="133" t="s">
        <v>304</v>
      </c>
      <c r="C8" s="134"/>
      <c r="D8" s="135"/>
      <c r="E8" s="127" t="s">
        <v>305</v>
      </c>
      <c r="F8" s="178" t="s">
        <v>133</v>
      </c>
      <c r="G8" s="2"/>
      <c r="H8" s="2"/>
      <c r="AN8" s="381" t="s">
        <v>306</v>
      </c>
      <c r="AO8" s="370" t="s">
        <v>214</v>
      </c>
      <c r="AP8" s="157" t="s">
        <v>234</v>
      </c>
      <c r="AQ8" s="158" t="s">
        <v>307</v>
      </c>
      <c r="AR8" s="179" t="s">
        <v>308</v>
      </c>
      <c r="AT8" s="176" t="s">
        <v>142</v>
      </c>
      <c r="AU8" s="177" t="s">
        <v>232</v>
      </c>
    </row>
    <row r="9" spans="1:50" ht="47.25" x14ac:dyDescent="0.25">
      <c r="A9" s="170" t="s">
        <v>309</v>
      </c>
      <c r="B9" s="133" t="s">
        <v>310</v>
      </c>
      <c r="C9" s="133"/>
      <c r="D9" s="135"/>
      <c r="E9" s="133" t="s">
        <v>311</v>
      </c>
      <c r="F9" s="178" t="s">
        <v>312</v>
      </c>
      <c r="G9" s="2"/>
      <c r="H9" s="2"/>
      <c r="S9" s="368" t="s">
        <v>313</v>
      </c>
      <c r="T9" s="284"/>
      <c r="U9" s="282"/>
      <c r="AB9" s="369" t="s">
        <v>314</v>
      </c>
      <c r="AC9" s="262"/>
      <c r="AD9" s="263"/>
      <c r="AN9" s="271"/>
      <c r="AO9" s="315"/>
      <c r="AP9" s="157" t="s">
        <v>253</v>
      </c>
      <c r="AQ9" s="158" t="s">
        <v>315</v>
      </c>
      <c r="AR9" s="179" t="s">
        <v>308</v>
      </c>
      <c r="AT9" s="180" t="s">
        <v>276</v>
      </c>
      <c r="AU9" s="181" t="s">
        <v>252</v>
      </c>
    </row>
    <row r="10" spans="1:50" ht="62.25" customHeight="1" x14ac:dyDescent="0.25">
      <c r="A10" s="170" t="s">
        <v>316</v>
      </c>
      <c r="B10" s="133" t="s">
        <v>317</v>
      </c>
      <c r="C10" s="134"/>
      <c r="D10" s="135"/>
      <c r="E10" s="134" t="s">
        <v>318</v>
      </c>
      <c r="F10" s="178" t="s">
        <v>319</v>
      </c>
      <c r="G10" s="2"/>
      <c r="H10" s="2"/>
      <c r="S10" s="46" t="s">
        <v>263</v>
      </c>
      <c r="T10" s="46" t="s">
        <v>220</v>
      </c>
      <c r="U10" s="182" t="str">
        <f ca="1">IFERROR(INDIRECT("datos!"&amp;HLOOKUP(T10,calculo_imp,2,FALSE)&amp;VLOOKUP(S10,calculo_prob,2,FALSE)),"")</f>
        <v>Bajo</v>
      </c>
      <c r="AB10" s="183" t="s">
        <v>320</v>
      </c>
      <c r="AC10" s="184"/>
      <c r="AD10" s="185" t="s">
        <v>232</v>
      </c>
      <c r="AG10" s="139" t="s">
        <v>321</v>
      </c>
      <c r="AH10" s="139" t="s">
        <v>322</v>
      </c>
      <c r="AI10" s="139" t="s">
        <v>232</v>
      </c>
      <c r="AN10" s="271"/>
      <c r="AO10" s="370" t="s">
        <v>215</v>
      </c>
      <c r="AP10" s="157" t="s">
        <v>235</v>
      </c>
      <c r="AQ10" s="158" t="s">
        <v>323</v>
      </c>
      <c r="AR10" s="179" t="s">
        <v>308</v>
      </c>
    </row>
    <row r="11" spans="1:50" ht="31.5" x14ac:dyDescent="0.25">
      <c r="A11" s="170" t="s">
        <v>324</v>
      </c>
      <c r="B11" s="133" t="s">
        <v>325</v>
      </c>
      <c r="C11" s="134"/>
      <c r="D11" s="134"/>
      <c r="E11" s="134"/>
      <c r="F11" s="178" t="s">
        <v>326</v>
      </c>
      <c r="G11" s="2"/>
      <c r="H11" s="2"/>
      <c r="AA11" s="186"/>
      <c r="AB11" s="187" t="s">
        <v>250</v>
      </c>
      <c r="AC11" s="188" t="s">
        <v>220</v>
      </c>
      <c r="AD11" s="189">
        <v>0.2</v>
      </c>
      <c r="AG11" s="190" t="s">
        <v>250</v>
      </c>
      <c r="AH11" s="191" t="str">
        <f>VLOOKUP(AG11,datos!$AB$10:$AD$21,2,0)</f>
        <v>Leve</v>
      </c>
      <c r="AI11" s="191">
        <f>IF(OR(AG11=datos!$AB$10,AG11=datos!$AB$16),"",VLOOKUP(AG11,datos!$AB$10:$AD$21,3,0))</f>
        <v>0.2</v>
      </c>
      <c r="AN11" s="271"/>
      <c r="AO11" s="315"/>
      <c r="AP11" s="157" t="s">
        <v>254</v>
      </c>
      <c r="AQ11" s="158" t="s">
        <v>327</v>
      </c>
      <c r="AR11" s="179" t="s">
        <v>308</v>
      </c>
    </row>
    <row r="12" spans="1:50" ht="45" x14ac:dyDescent="0.25">
      <c r="A12" s="170" t="s">
        <v>328</v>
      </c>
      <c r="B12" s="133" t="s">
        <v>329</v>
      </c>
      <c r="C12" s="134"/>
      <c r="D12" s="134"/>
      <c r="E12" s="134"/>
      <c r="F12" s="178" t="s">
        <v>330</v>
      </c>
      <c r="G12" s="2"/>
      <c r="H12" s="2"/>
      <c r="AA12" s="186"/>
      <c r="AB12" s="192" t="s">
        <v>275</v>
      </c>
      <c r="AC12" s="193" t="s">
        <v>221</v>
      </c>
      <c r="AD12" s="189">
        <v>0.4</v>
      </c>
      <c r="AH12" s="139" t="s">
        <v>252</v>
      </c>
      <c r="AI12" s="139" t="s">
        <v>331</v>
      </c>
      <c r="AN12" s="271"/>
      <c r="AO12" s="370" t="s">
        <v>216</v>
      </c>
      <c r="AP12" s="157" t="s">
        <v>236</v>
      </c>
      <c r="AQ12" s="158" t="s">
        <v>332</v>
      </c>
      <c r="AR12" s="179" t="s">
        <v>308</v>
      </c>
    </row>
    <row r="13" spans="1:50" ht="31.5" x14ac:dyDescent="0.25">
      <c r="A13" s="194"/>
      <c r="B13" s="133" t="s">
        <v>333</v>
      </c>
      <c r="C13" s="195"/>
      <c r="D13" s="165" t="s">
        <v>334</v>
      </c>
      <c r="E13" s="134"/>
      <c r="F13" s="144" t="s">
        <v>335</v>
      </c>
      <c r="G13" s="2"/>
      <c r="H13" s="2"/>
      <c r="AA13" s="186"/>
      <c r="AB13" s="192" t="s">
        <v>287</v>
      </c>
      <c r="AC13" s="196" t="s">
        <v>222</v>
      </c>
      <c r="AD13" s="189">
        <v>0.6</v>
      </c>
      <c r="AH13" s="164" t="str">
        <f>+IF(AI13&lt;=datos!$AD$11,datos!$AC$11,IF(AI13&lt;=datos!$AD$12,datos!$AC$12,IF(AI13&lt;=datos!$AD$13,datos!$AC$13,IF(AI13&lt;=datos!$AD$14,datos!$AC$14,IF(AI13&lt;=datos!$AD$15,datos!$AC$15,"")))))</f>
        <v>Catastrófico</v>
      </c>
      <c r="AI13" s="143">
        <v>0.81</v>
      </c>
      <c r="AN13" s="330"/>
      <c r="AO13" s="275"/>
      <c r="AP13" s="197" t="s">
        <v>255</v>
      </c>
      <c r="AQ13" s="198" t="s">
        <v>336</v>
      </c>
      <c r="AR13" s="199" t="s">
        <v>308</v>
      </c>
    </row>
    <row r="14" spans="1:50" ht="57" customHeight="1" x14ac:dyDescent="0.25">
      <c r="A14" s="194"/>
      <c r="B14" s="133" t="s">
        <v>337</v>
      </c>
      <c r="C14" s="200"/>
      <c r="D14" s="165"/>
      <c r="E14" s="200"/>
      <c r="F14" s="144" t="s">
        <v>338</v>
      </c>
      <c r="G14" s="2"/>
      <c r="Z14" s="186"/>
      <c r="AB14" s="192" t="s">
        <v>294</v>
      </c>
      <c r="AC14" s="201" t="s">
        <v>223</v>
      </c>
      <c r="AD14" s="189">
        <v>0.8</v>
      </c>
      <c r="AN14" s="371" t="s">
        <v>339</v>
      </c>
      <c r="AO14" s="372"/>
      <c r="AP14" s="372"/>
      <c r="AQ14" s="372"/>
      <c r="AR14" s="372"/>
    </row>
    <row r="15" spans="1:50" ht="60.75" customHeight="1" x14ac:dyDescent="0.25">
      <c r="A15" s="194"/>
      <c r="B15" s="133" t="s">
        <v>340</v>
      </c>
      <c r="C15" s="200"/>
      <c r="D15" s="165"/>
      <c r="E15" s="200"/>
      <c r="F15" s="144" t="s">
        <v>341</v>
      </c>
      <c r="G15" s="2"/>
      <c r="Z15" s="186"/>
      <c r="AB15" s="192" t="s">
        <v>300</v>
      </c>
      <c r="AC15" s="202" t="s">
        <v>224</v>
      </c>
      <c r="AD15" s="189">
        <v>1</v>
      </c>
    </row>
    <row r="16" spans="1:50" ht="61.5" customHeight="1" x14ac:dyDescent="0.25">
      <c r="A16" s="194"/>
      <c r="B16" s="133" t="s">
        <v>342</v>
      </c>
      <c r="C16" s="200"/>
      <c r="D16" s="165"/>
      <c r="E16" s="200"/>
      <c r="F16" s="144" t="s">
        <v>343</v>
      </c>
      <c r="G16" s="2"/>
      <c r="AB16" s="183" t="s">
        <v>344</v>
      </c>
      <c r="AC16" s="2"/>
      <c r="AD16" s="203"/>
    </row>
    <row r="17" spans="1:30" ht="30" x14ac:dyDescent="0.25">
      <c r="A17" s="194"/>
      <c r="B17" s="133" t="s">
        <v>345</v>
      </c>
      <c r="C17" s="200"/>
      <c r="D17" s="165"/>
      <c r="E17" s="200"/>
      <c r="F17" s="144" t="s">
        <v>346</v>
      </c>
      <c r="G17" s="2"/>
      <c r="Z17" s="186"/>
      <c r="AB17" s="204" t="s">
        <v>133</v>
      </c>
      <c r="AC17" s="188" t="s">
        <v>220</v>
      </c>
      <c r="AD17" s="189">
        <v>0.2</v>
      </c>
    </row>
    <row r="18" spans="1:30" ht="75" x14ac:dyDescent="0.25">
      <c r="A18" s="194"/>
      <c r="B18" s="133"/>
      <c r="C18" s="200"/>
      <c r="D18" s="165"/>
      <c r="E18" s="200"/>
      <c r="F18" s="144"/>
      <c r="G18" s="2"/>
      <c r="Z18" s="186"/>
      <c r="AB18" s="205" t="s">
        <v>312</v>
      </c>
      <c r="AC18" s="193" t="s">
        <v>221</v>
      </c>
      <c r="AD18" s="189">
        <v>0.4</v>
      </c>
    </row>
    <row r="19" spans="1:30" ht="45" x14ac:dyDescent="0.25">
      <c r="A19" s="194"/>
      <c r="B19" s="133"/>
      <c r="C19" s="200"/>
      <c r="D19" s="165"/>
      <c r="E19" s="200"/>
      <c r="F19" s="144"/>
      <c r="G19" s="2"/>
      <c r="Z19" s="186"/>
      <c r="AB19" s="205" t="s">
        <v>319</v>
      </c>
      <c r="AC19" s="196" t="s">
        <v>222</v>
      </c>
      <c r="AD19" s="189">
        <v>0.6</v>
      </c>
    </row>
    <row r="20" spans="1:30" ht="60" x14ac:dyDescent="0.25">
      <c r="A20" s="194"/>
      <c r="B20" s="133"/>
      <c r="C20" s="200"/>
      <c r="D20" s="165"/>
      <c r="E20" s="200"/>
      <c r="F20" s="144"/>
      <c r="G20" s="2"/>
      <c r="Z20" s="186"/>
      <c r="AB20" s="205" t="s">
        <v>326</v>
      </c>
      <c r="AC20" s="201" t="s">
        <v>223</v>
      </c>
      <c r="AD20" s="189">
        <v>0.8</v>
      </c>
    </row>
    <row r="21" spans="1:30" ht="15.75" customHeight="1" x14ac:dyDescent="0.25">
      <c r="A21" s="194"/>
      <c r="B21" s="133"/>
      <c r="C21" s="200"/>
      <c r="D21" s="165"/>
      <c r="E21" s="200"/>
      <c r="F21" s="144"/>
      <c r="G21" s="2"/>
      <c r="Z21" s="186"/>
      <c r="AB21" s="206" t="s">
        <v>330</v>
      </c>
      <c r="AC21" s="207" t="s">
        <v>224</v>
      </c>
      <c r="AD21" s="208">
        <v>1</v>
      </c>
    </row>
    <row r="22" spans="1:30" ht="15.75" customHeight="1" x14ac:dyDescent="0.2">
      <c r="A22" s="194"/>
      <c r="B22" s="194"/>
      <c r="C22" s="194"/>
      <c r="D22" s="194"/>
      <c r="E22" s="194"/>
      <c r="F22" s="194"/>
      <c r="G22" s="194"/>
    </row>
    <row r="23" spans="1:30" ht="15.75" customHeight="1" x14ac:dyDescent="0.2"/>
    <row r="24" spans="1:30" ht="15.75" customHeight="1" x14ac:dyDescent="0.2"/>
    <row r="25" spans="1:30" ht="15.75" customHeight="1" x14ac:dyDescent="0.2"/>
    <row r="26" spans="1:30" ht="15.75" customHeight="1" x14ac:dyDescent="0.2"/>
    <row r="27" spans="1:30" ht="15.75" customHeight="1" x14ac:dyDescent="0.2"/>
    <row r="28" spans="1:30" ht="15.75" customHeight="1" x14ac:dyDescent="0.2"/>
    <row r="29" spans="1:30" ht="15.75" customHeight="1" x14ac:dyDescent="0.2"/>
    <row r="30" spans="1:30" ht="15.75" customHeight="1" x14ac:dyDescent="0.2"/>
    <row r="31" spans="1:30" ht="15.75" customHeight="1" x14ac:dyDescent="0.2"/>
    <row r="32" spans="1:30"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4">
    <mergeCell ref="AB1:AE1"/>
    <mergeCell ref="AG1:AI1"/>
    <mergeCell ref="AN1:AR1"/>
    <mergeCell ref="AN2:AP2"/>
    <mergeCell ref="AN3:AN7"/>
    <mergeCell ref="AO3:AO5"/>
    <mergeCell ref="AO6:AO7"/>
    <mergeCell ref="S9:U9"/>
    <mergeCell ref="AB9:AD9"/>
    <mergeCell ref="AO10:AO11"/>
    <mergeCell ref="AN14:AR14"/>
    <mergeCell ref="AO12:AO13"/>
    <mergeCell ref="AN8:AN13"/>
    <mergeCell ref="AO8:AO9"/>
  </mergeCells>
  <conditionalFormatting sqref="S3:W7">
    <cfRule type="cellIs" dxfId="27" priority="1" operator="equal">
      <formula>$Y$6</formula>
    </cfRule>
  </conditionalFormatting>
  <conditionalFormatting sqref="S3:W7">
    <cfRule type="cellIs" dxfId="26" priority="2" operator="equal">
      <formula>$Y$5</formula>
    </cfRule>
  </conditionalFormatting>
  <conditionalFormatting sqref="S3:W7">
    <cfRule type="cellIs" dxfId="25" priority="3" operator="equal">
      <formula>$Y$4</formula>
    </cfRule>
  </conditionalFormatting>
  <conditionalFormatting sqref="S3:W7">
    <cfRule type="cellIs" dxfId="24" priority="4" operator="equal">
      <formula>$Y$3</formula>
    </cfRule>
  </conditionalFormatting>
  <conditionalFormatting sqref="U10">
    <cfRule type="cellIs" dxfId="23" priority="5" operator="equal">
      <formula>$Y$6</formula>
    </cfRule>
  </conditionalFormatting>
  <conditionalFormatting sqref="U10">
    <cfRule type="cellIs" dxfId="22" priority="6" operator="equal">
      <formula>$Y$5</formula>
    </cfRule>
  </conditionalFormatting>
  <conditionalFormatting sqref="U10">
    <cfRule type="cellIs" dxfId="21" priority="7" operator="equal">
      <formula>$Y$4</formula>
    </cfRule>
  </conditionalFormatting>
  <conditionalFormatting sqref="U10">
    <cfRule type="cellIs" dxfId="20" priority="8" operator="equal">
      <formula>$Y$3</formula>
    </cfRule>
  </conditionalFormatting>
  <conditionalFormatting sqref="AH3">
    <cfRule type="cellIs" dxfId="19" priority="9" operator="equal">
      <formula>$AE$7</formula>
    </cfRule>
  </conditionalFormatting>
  <conditionalFormatting sqref="AH3">
    <cfRule type="cellIs" dxfId="18" priority="10" operator="equal">
      <formula>$AE$6</formula>
    </cfRule>
  </conditionalFormatting>
  <conditionalFormatting sqref="AH3">
    <cfRule type="cellIs" dxfId="17" priority="11" operator="equal">
      <formula>$AE$5</formula>
    </cfRule>
  </conditionalFormatting>
  <conditionalFormatting sqref="AH3">
    <cfRule type="cellIs" dxfId="16" priority="12" operator="equal">
      <formula>$AE$4</formula>
    </cfRule>
  </conditionalFormatting>
  <conditionalFormatting sqref="AH3">
    <cfRule type="cellIs" dxfId="15" priority="13" operator="equal">
      <formula>$AE$3</formula>
    </cfRule>
  </conditionalFormatting>
  <conditionalFormatting sqref="AH5">
    <cfRule type="cellIs" dxfId="14" priority="14" operator="equal">
      <formula>$AE$7</formula>
    </cfRule>
  </conditionalFormatting>
  <conditionalFormatting sqref="AH5">
    <cfRule type="cellIs" dxfId="13" priority="15" operator="equal">
      <formula>$AE$6</formula>
    </cfRule>
  </conditionalFormatting>
  <conditionalFormatting sqref="AH5">
    <cfRule type="cellIs" dxfId="12" priority="16" operator="equal">
      <formula>$AE$5</formula>
    </cfRule>
  </conditionalFormatting>
  <conditionalFormatting sqref="AH5">
    <cfRule type="cellIs" dxfId="11" priority="17" operator="equal">
      <formula>$AE$4</formula>
    </cfRule>
  </conditionalFormatting>
  <conditionalFormatting sqref="AH5">
    <cfRule type="cellIs" dxfId="10" priority="18" operator="equal">
      <formula>$AE$3</formula>
    </cfRule>
  </conditionalFormatting>
  <conditionalFormatting sqref="AH11">
    <cfRule type="cellIs" dxfId="9" priority="19" operator="equal">
      <formula>$AC$11</formula>
    </cfRule>
  </conditionalFormatting>
  <conditionalFormatting sqref="AH11">
    <cfRule type="cellIs" dxfId="8" priority="20" operator="equal">
      <formula>$AC$12</formula>
    </cfRule>
  </conditionalFormatting>
  <conditionalFormatting sqref="AH11">
    <cfRule type="cellIs" dxfId="7" priority="21" operator="equal">
      <formula>$AC$13</formula>
    </cfRule>
  </conditionalFormatting>
  <conditionalFormatting sqref="AH11">
    <cfRule type="cellIs" dxfId="6" priority="22" operator="equal">
      <formula>$AC$14</formula>
    </cfRule>
  </conditionalFormatting>
  <conditionalFormatting sqref="AH11">
    <cfRule type="cellIs" dxfId="5" priority="23" operator="equal">
      <formula>$AC$15</formula>
    </cfRule>
  </conditionalFormatting>
  <conditionalFormatting sqref="AH13">
    <cfRule type="cellIs" dxfId="4" priority="24" operator="equal">
      <formula>$AC$15</formula>
    </cfRule>
  </conditionalFormatting>
  <conditionalFormatting sqref="AH13">
    <cfRule type="cellIs" dxfId="3" priority="25" operator="equal">
      <formula>$AC$14</formula>
    </cfRule>
  </conditionalFormatting>
  <conditionalFormatting sqref="AH13">
    <cfRule type="cellIs" dxfId="2" priority="26" operator="equal">
      <formula>$AC$13</formula>
    </cfRule>
  </conditionalFormatting>
  <conditionalFormatting sqref="AH13">
    <cfRule type="cellIs" dxfId="1" priority="27" operator="equal">
      <formula>$AC$12</formula>
    </cfRule>
  </conditionalFormatting>
  <conditionalFormatting sqref="AH13">
    <cfRule type="cellIs" dxfId="0" priority="28" operator="equal">
      <formula>$AC$11</formula>
    </cfRule>
  </conditionalFormatting>
  <dataValidations count="5">
    <dataValidation type="list" allowBlank="1" showErrorMessage="1" sqref="AT4" xr:uid="{00000000-0002-0000-0300-000000000000}">
      <formula1>$I$2:$I$4</formula1>
    </dataValidation>
    <dataValidation type="list" allowBlank="1" showErrorMessage="1" sqref="S10" xr:uid="{00000000-0002-0000-0300-000001000000}">
      <formula1>$Q$3:$Q$7</formula1>
    </dataValidation>
    <dataValidation type="list" allowBlank="1" showErrorMessage="1" sqref="AU4" xr:uid="{00000000-0002-0000-0300-000002000000}">
      <formula1>$J$2:$J$3</formula1>
    </dataValidation>
    <dataValidation type="list" allowBlank="1" showErrorMessage="1" sqref="T10" xr:uid="{00000000-0002-0000-0300-000003000000}">
      <formula1>$S$1:$W$1</formula1>
    </dataValidation>
    <dataValidation type="list" allowBlank="1" showErrorMessage="1" sqref="AG11" xr:uid="{00000000-0002-0000-0300-000004000000}">
      <formula1>$F$2:$F$13</formula1>
    </dataValidation>
  </dataValidations>
  <pageMargins left="0.7" right="0.7" top="0.75" bottom="0.75" header="0" footer="0"/>
  <pageSetup orientation="portrait"/>
  <tableParts count="6">
    <tablePart r:id="rId1"/>
    <tablePart r:id="rId2"/>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Instrucciones</vt:lpstr>
      <vt:lpstr>Mapa de Riesgos de Gestión</vt:lpstr>
      <vt:lpstr>Mapa de Riesgos Corrupción</vt:lpstr>
      <vt:lpstr>datos</vt:lpstr>
      <vt:lpstr>calculo_imp</vt:lpstr>
      <vt:lpstr>calculo_prob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Palacios Muñoz, Lewis Jhossimar</dc:creator>
  <cp:lastModifiedBy>Johanna</cp:lastModifiedBy>
  <dcterms:created xsi:type="dcterms:W3CDTF">2021-02-10T16:24:02Z</dcterms:created>
  <dcterms:modified xsi:type="dcterms:W3CDTF">2022-05-23T21:39:17Z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0x010100427C8951AE48874AACB4E37AE0D1F385</vt:lpwstr>
  </property>
</Properties>
</file>